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Блог\Основное\Фарм-Эффект\ИП Смирнов\"/>
    </mc:Choice>
  </mc:AlternateContent>
  <bookViews>
    <workbookView xWindow="0" yWindow="0" windowWidth="19770" windowHeight="6825" tabRatio="500"/>
  </bookViews>
  <sheets>
    <sheet name="Прайс" sheetId="1" r:id="rId1"/>
    <sheet name="Лист1" sheetId="2" r:id="rId2"/>
  </sheets>
  <definedNames>
    <definedName name="_xlnm.Print_Titles" localSheetId="0">Прайс!$18:$18</definedName>
    <definedName name="_xlnm.Print_Area" localSheetId="0">Прайс!$C:$K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7" i="2" l="1"/>
  <c r="G7" i="2"/>
  <c r="F7" i="2"/>
  <c r="E7" i="2"/>
  <c r="H6" i="2"/>
  <c r="G6" i="2"/>
  <c r="F6" i="2"/>
  <c r="E6" i="2"/>
  <c r="H5" i="2"/>
  <c r="G5" i="2"/>
  <c r="F5" i="2"/>
  <c r="E5" i="2"/>
  <c r="H4" i="2"/>
  <c r="G4" i="2"/>
  <c r="F4" i="2"/>
  <c r="E4" i="2"/>
  <c r="G205" i="1"/>
  <c r="F205" i="1"/>
  <c r="J205" i="1" s="1"/>
  <c r="H204" i="1"/>
  <c r="G204" i="1"/>
  <c r="F204" i="1"/>
  <c r="J204" i="1" s="1"/>
  <c r="I203" i="1"/>
  <c r="H203" i="1"/>
  <c r="F203" i="1"/>
  <c r="G203" i="1" s="1"/>
  <c r="J202" i="1"/>
  <c r="I202" i="1"/>
  <c r="H202" i="1"/>
  <c r="G202" i="1"/>
  <c r="F200" i="1"/>
  <c r="G199" i="1"/>
  <c r="F199" i="1"/>
  <c r="J199" i="1" s="1"/>
  <c r="J198" i="1"/>
  <c r="I198" i="1"/>
  <c r="H198" i="1"/>
  <c r="G198" i="1"/>
  <c r="H194" i="1"/>
  <c r="F194" i="1"/>
  <c r="G194" i="1" s="1"/>
  <c r="I193" i="1"/>
  <c r="F193" i="1"/>
  <c r="H193" i="1" s="1"/>
  <c r="F192" i="1"/>
  <c r="G191" i="1"/>
  <c r="F191" i="1"/>
  <c r="J191" i="1" s="1"/>
  <c r="H190" i="1"/>
  <c r="F190" i="1"/>
  <c r="G190" i="1" s="1"/>
  <c r="I189" i="1"/>
  <c r="F189" i="1"/>
  <c r="H189" i="1" s="1"/>
  <c r="F188" i="1"/>
  <c r="H187" i="1"/>
  <c r="G187" i="1"/>
  <c r="F187" i="1"/>
  <c r="J187" i="1" s="1"/>
  <c r="I186" i="1"/>
  <c r="H186" i="1"/>
  <c r="F186" i="1"/>
  <c r="G186" i="1" s="1"/>
  <c r="I185" i="1"/>
  <c r="F185" i="1"/>
  <c r="H185" i="1" s="1"/>
  <c r="F184" i="1"/>
  <c r="H183" i="1"/>
  <c r="G183" i="1"/>
  <c r="F183" i="1"/>
  <c r="J183" i="1" s="1"/>
  <c r="I182" i="1"/>
  <c r="H182" i="1"/>
  <c r="F182" i="1"/>
  <c r="G182" i="1" s="1"/>
  <c r="I181" i="1"/>
  <c r="F181" i="1"/>
  <c r="H181" i="1" s="1"/>
  <c r="F180" i="1"/>
  <c r="H179" i="1"/>
  <c r="G179" i="1"/>
  <c r="F179" i="1"/>
  <c r="J179" i="1" s="1"/>
  <c r="I178" i="1"/>
  <c r="H178" i="1"/>
  <c r="F178" i="1"/>
  <c r="G178" i="1" s="1"/>
  <c r="I177" i="1"/>
  <c r="F177" i="1"/>
  <c r="H177" i="1" s="1"/>
  <c r="F175" i="1"/>
  <c r="H174" i="1"/>
  <c r="G174" i="1"/>
  <c r="F174" i="1"/>
  <c r="J174" i="1" s="1"/>
  <c r="I173" i="1"/>
  <c r="H173" i="1"/>
  <c r="F173" i="1"/>
  <c r="G173" i="1" s="1"/>
  <c r="L172" i="1"/>
  <c r="J172" i="1"/>
  <c r="F172" i="1"/>
  <c r="L171" i="1"/>
  <c r="I171" i="1"/>
  <c r="H171" i="1"/>
  <c r="F171" i="1"/>
  <c r="G171" i="1" s="1"/>
  <c r="L170" i="1"/>
  <c r="F170" i="1"/>
  <c r="L169" i="1"/>
  <c r="I169" i="1"/>
  <c r="H169" i="1"/>
  <c r="F169" i="1"/>
  <c r="G169" i="1" s="1"/>
  <c r="L168" i="1"/>
  <c r="F168" i="1"/>
  <c r="L167" i="1"/>
  <c r="I167" i="1"/>
  <c r="H167" i="1"/>
  <c r="F167" i="1"/>
  <c r="G167" i="1" s="1"/>
  <c r="L166" i="1"/>
  <c r="F166" i="1"/>
  <c r="L165" i="1"/>
  <c r="I165" i="1"/>
  <c r="H165" i="1"/>
  <c r="F165" i="1"/>
  <c r="G165" i="1" s="1"/>
  <c r="L164" i="1"/>
  <c r="J164" i="1"/>
  <c r="F164" i="1"/>
  <c r="L163" i="1"/>
  <c r="I163" i="1"/>
  <c r="H163" i="1"/>
  <c r="F163" i="1"/>
  <c r="G163" i="1" s="1"/>
  <c r="L162" i="1"/>
  <c r="F162" i="1"/>
  <c r="L161" i="1"/>
  <c r="I161" i="1"/>
  <c r="H161" i="1"/>
  <c r="F161" i="1"/>
  <c r="G161" i="1" s="1"/>
  <c r="L160" i="1"/>
  <c r="F160" i="1"/>
  <c r="L159" i="1"/>
  <c r="I159" i="1"/>
  <c r="H159" i="1"/>
  <c r="F159" i="1"/>
  <c r="G159" i="1" s="1"/>
  <c r="L158" i="1"/>
  <c r="F158" i="1"/>
  <c r="L157" i="1"/>
  <c r="I157" i="1"/>
  <c r="H157" i="1"/>
  <c r="F157" i="1"/>
  <c r="G157" i="1" s="1"/>
  <c r="L156" i="1"/>
  <c r="L155" i="1"/>
  <c r="I155" i="1"/>
  <c r="H155" i="1"/>
  <c r="G155" i="1"/>
  <c r="F155" i="1"/>
  <c r="J155" i="1" s="1"/>
  <c r="L154" i="1"/>
  <c r="I154" i="1"/>
  <c r="F154" i="1"/>
  <c r="H154" i="1" s="1"/>
  <c r="J153" i="1"/>
  <c r="F153" i="1"/>
  <c r="L152" i="1"/>
  <c r="I152" i="1"/>
  <c r="H152" i="1"/>
  <c r="F152" i="1"/>
  <c r="G152" i="1" s="1"/>
  <c r="L151" i="1"/>
  <c r="F151" i="1"/>
  <c r="L150" i="1"/>
  <c r="I150" i="1"/>
  <c r="H150" i="1"/>
  <c r="F150" i="1"/>
  <c r="G150" i="1" s="1"/>
  <c r="L149" i="1"/>
  <c r="F149" i="1"/>
  <c r="J149" i="1" s="1"/>
  <c r="L148" i="1"/>
  <c r="I148" i="1"/>
  <c r="H148" i="1"/>
  <c r="F148" i="1"/>
  <c r="G148" i="1" s="1"/>
  <c r="L147" i="1"/>
  <c r="F147" i="1"/>
  <c r="L146" i="1"/>
  <c r="I146" i="1"/>
  <c r="H146" i="1"/>
  <c r="F146" i="1"/>
  <c r="G146" i="1" s="1"/>
  <c r="L145" i="1"/>
  <c r="J145" i="1"/>
  <c r="F145" i="1"/>
  <c r="L144" i="1"/>
  <c r="I144" i="1"/>
  <c r="H144" i="1"/>
  <c r="F144" i="1"/>
  <c r="G144" i="1" s="1"/>
  <c r="L143" i="1"/>
  <c r="J143" i="1"/>
  <c r="G143" i="1"/>
  <c r="F143" i="1"/>
  <c r="L142" i="1"/>
  <c r="I142" i="1"/>
  <c r="H142" i="1"/>
  <c r="F142" i="1"/>
  <c r="G142" i="1" s="1"/>
  <c r="L141" i="1"/>
  <c r="J141" i="1"/>
  <c r="G141" i="1"/>
  <c r="F141" i="1"/>
  <c r="L140" i="1"/>
  <c r="I140" i="1"/>
  <c r="H140" i="1"/>
  <c r="F140" i="1"/>
  <c r="G140" i="1" s="1"/>
  <c r="L139" i="1"/>
  <c r="J139" i="1"/>
  <c r="G139" i="1"/>
  <c r="F139" i="1"/>
  <c r="L138" i="1"/>
  <c r="I138" i="1"/>
  <c r="H138" i="1"/>
  <c r="F138" i="1"/>
  <c r="G138" i="1" s="1"/>
  <c r="L137" i="1"/>
  <c r="J137" i="1"/>
  <c r="G137" i="1"/>
  <c r="F137" i="1"/>
  <c r="L136" i="1"/>
  <c r="L135" i="1"/>
  <c r="J134" i="1"/>
  <c r="F134" i="1"/>
  <c r="H134" i="1" s="1"/>
  <c r="J133" i="1"/>
  <c r="F133" i="1"/>
  <c r="I133" i="1" s="1"/>
  <c r="I132" i="1"/>
  <c r="H132" i="1"/>
  <c r="G132" i="1"/>
  <c r="F132" i="1"/>
  <c r="J132" i="1" s="1"/>
  <c r="J131" i="1"/>
  <c r="F131" i="1"/>
  <c r="G131" i="1" s="1"/>
  <c r="J130" i="1"/>
  <c r="F130" i="1"/>
  <c r="H130" i="1" s="1"/>
  <c r="J129" i="1"/>
  <c r="F129" i="1"/>
  <c r="I129" i="1" s="1"/>
  <c r="I128" i="1"/>
  <c r="H128" i="1"/>
  <c r="G128" i="1"/>
  <c r="F128" i="1"/>
  <c r="J128" i="1" s="1"/>
  <c r="J126" i="1"/>
  <c r="F126" i="1"/>
  <c r="G126" i="1" s="1"/>
  <c r="J125" i="1"/>
  <c r="F125" i="1"/>
  <c r="H125" i="1" s="1"/>
  <c r="J124" i="1"/>
  <c r="F124" i="1"/>
  <c r="I124" i="1" s="1"/>
  <c r="I123" i="1"/>
  <c r="H123" i="1"/>
  <c r="G123" i="1"/>
  <c r="F123" i="1"/>
  <c r="J123" i="1" s="1"/>
  <c r="J122" i="1"/>
  <c r="F122" i="1"/>
  <c r="G122" i="1" s="1"/>
  <c r="J121" i="1"/>
  <c r="F121" i="1"/>
  <c r="H121" i="1" s="1"/>
  <c r="J120" i="1"/>
  <c r="F120" i="1"/>
  <c r="I120" i="1" s="1"/>
  <c r="I119" i="1"/>
  <c r="H119" i="1"/>
  <c r="G119" i="1"/>
  <c r="F119" i="1"/>
  <c r="J119" i="1" s="1"/>
  <c r="J118" i="1"/>
  <c r="F118" i="1"/>
  <c r="G118" i="1" s="1"/>
  <c r="J117" i="1"/>
  <c r="F117" i="1"/>
  <c r="H117" i="1" s="1"/>
  <c r="J116" i="1"/>
  <c r="F116" i="1"/>
  <c r="I116" i="1" s="1"/>
  <c r="I115" i="1"/>
  <c r="H115" i="1"/>
  <c r="G115" i="1"/>
  <c r="F115" i="1"/>
  <c r="J115" i="1" s="1"/>
  <c r="J114" i="1"/>
  <c r="F114" i="1"/>
  <c r="G114" i="1" s="1"/>
  <c r="J113" i="1"/>
  <c r="F113" i="1"/>
  <c r="H113" i="1" s="1"/>
  <c r="J112" i="1"/>
  <c r="F112" i="1"/>
  <c r="I112" i="1" s="1"/>
  <c r="I111" i="1"/>
  <c r="H111" i="1"/>
  <c r="G111" i="1"/>
  <c r="F111" i="1"/>
  <c r="J111" i="1" s="1"/>
  <c r="J110" i="1"/>
  <c r="F110" i="1"/>
  <c r="G110" i="1" s="1"/>
  <c r="J109" i="1"/>
  <c r="F109" i="1"/>
  <c r="H109" i="1" s="1"/>
  <c r="J108" i="1"/>
  <c r="F108" i="1"/>
  <c r="I108" i="1" s="1"/>
  <c r="F107" i="1"/>
  <c r="L104" i="1"/>
  <c r="I104" i="1"/>
  <c r="H104" i="1"/>
  <c r="G104" i="1"/>
  <c r="F104" i="1"/>
  <c r="J104" i="1" s="1"/>
  <c r="I103" i="1"/>
  <c r="F103" i="1"/>
  <c r="H103" i="1" s="1"/>
  <c r="L101" i="1"/>
  <c r="H101" i="1"/>
  <c r="G101" i="1"/>
  <c r="F101" i="1"/>
  <c r="J101" i="1" s="1"/>
  <c r="L100" i="1"/>
  <c r="I100" i="1"/>
  <c r="F100" i="1"/>
  <c r="H100" i="1" s="1"/>
  <c r="L99" i="1"/>
  <c r="L98" i="1"/>
  <c r="I98" i="1"/>
  <c r="H98" i="1"/>
  <c r="G98" i="1"/>
  <c r="F98" i="1"/>
  <c r="J98" i="1" s="1"/>
  <c r="L97" i="1"/>
  <c r="J97" i="1"/>
  <c r="F97" i="1"/>
  <c r="L96" i="1"/>
  <c r="L95" i="1"/>
  <c r="I95" i="1"/>
  <c r="F95" i="1"/>
  <c r="H95" i="1" s="1"/>
  <c r="L94" i="1"/>
  <c r="H94" i="1"/>
  <c r="G94" i="1"/>
  <c r="F94" i="1"/>
  <c r="J94" i="1" s="1"/>
  <c r="L93" i="1"/>
  <c r="L92" i="1"/>
  <c r="J91" i="1"/>
  <c r="I91" i="1"/>
  <c r="H91" i="1"/>
  <c r="G91" i="1"/>
  <c r="J90" i="1"/>
  <c r="I90" i="1"/>
  <c r="H90" i="1"/>
  <c r="G90" i="1"/>
  <c r="J89" i="1"/>
  <c r="I89" i="1"/>
  <c r="H89" i="1"/>
  <c r="G89" i="1"/>
  <c r="J88" i="1"/>
  <c r="I88" i="1"/>
  <c r="H88" i="1"/>
  <c r="G88" i="1"/>
  <c r="L86" i="1"/>
  <c r="H86" i="1"/>
  <c r="G86" i="1"/>
  <c r="F86" i="1"/>
  <c r="J86" i="1" s="1"/>
  <c r="I85" i="1"/>
  <c r="H85" i="1"/>
  <c r="G85" i="1"/>
  <c r="F85" i="1"/>
  <c r="J85" i="1" s="1"/>
  <c r="I84" i="1"/>
  <c r="F84" i="1"/>
  <c r="H84" i="1" s="1"/>
  <c r="F82" i="1"/>
  <c r="H81" i="1"/>
  <c r="G81" i="1"/>
  <c r="F81" i="1"/>
  <c r="J81" i="1" s="1"/>
  <c r="I80" i="1"/>
  <c r="H80" i="1"/>
  <c r="G80" i="1"/>
  <c r="F80" i="1"/>
  <c r="J80" i="1" s="1"/>
  <c r="L79" i="1"/>
  <c r="L78" i="1"/>
  <c r="H78" i="1"/>
  <c r="G78" i="1"/>
  <c r="F78" i="1"/>
  <c r="J78" i="1" s="1"/>
  <c r="L77" i="1"/>
  <c r="I77" i="1"/>
  <c r="F77" i="1"/>
  <c r="H77" i="1" s="1"/>
  <c r="L76" i="1"/>
  <c r="J75" i="1"/>
  <c r="I75" i="1"/>
  <c r="H75" i="1"/>
  <c r="G75" i="1"/>
  <c r="J74" i="1"/>
  <c r="I74" i="1"/>
  <c r="H74" i="1"/>
  <c r="G74" i="1"/>
  <c r="L72" i="1"/>
  <c r="J72" i="1"/>
  <c r="I72" i="1"/>
  <c r="H72" i="1"/>
  <c r="G72" i="1"/>
  <c r="J71" i="1"/>
  <c r="I71" i="1"/>
  <c r="H71" i="1"/>
  <c r="G71" i="1"/>
  <c r="L70" i="1"/>
  <c r="J70" i="1"/>
  <c r="I70" i="1"/>
  <c r="H70" i="1"/>
  <c r="G70" i="1"/>
  <c r="J69" i="1"/>
  <c r="I69" i="1"/>
  <c r="H69" i="1"/>
  <c r="G69" i="1"/>
  <c r="J68" i="1"/>
  <c r="I68" i="1"/>
  <c r="H68" i="1"/>
  <c r="G68" i="1"/>
  <c r="J67" i="1"/>
  <c r="I67" i="1"/>
  <c r="H67" i="1"/>
  <c r="G67" i="1"/>
  <c r="J66" i="1"/>
  <c r="I66" i="1"/>
  <c r="H66" i="1"/>
  <c r="G66" i="1"/>
  <c r="I64" i="1"/>
  <c r="F64" i="1"/>
  <c r="H64" i="1" s="1"/>
  <c r="J63" i="1"/>
  <c r="F63" i="1"/>
  <c r="H62" i="1"/>
  <c r="G62" i="1"/>
  <c r="F62" i="1"/>
  <c r="J62" i="1" s="1"/>
  <c r="I61" i="1"/>
  <c r="H61" i="1"/>
  <c r="G61" i="1"/>
  <c r="F61" i="1"/>
  <c r="J61" i="1" s="1"/>
  <c r="F60" i="1"/>
  <c r="I60" i="1" s="1"/>
  <c r="J59" i="1"/>
  <c r="G59" i="1"/>
  <c r="F59" i="1"/>
  <c r="H58" i="1"/>
  <c r="G58" i="1"/>
  <c r="F58" i="1"/>
  <c r="J58" i="1" s="1"/>
  <c r="I55" i="1"/>
  <c r="H55" i="1"/>
  <c r="G55" i="1"/>
  <c r="F55" i="1"/>
  <c r="J55" i="1" s="1"/>
  <c r="F51" i="1"/>
  <c r="F50" i="1"/>
  <c r="G50" i="1" s="1"/>
  <c r="H49" i="1"/>
  <c r="G49" i="1"/>
  <c r="F49" i="1"/>
  <c r="J49" i="1" s="1"/>
  <c r="I48" i="1"/>
  <c r="H48" i="1"/>
  <c r="G48" i="1"/>
  <c r="F48" i="1"/>
  <c r="J48" i="1" s="1"/>
  <c r="J47" i="1"/>
  <c r="I47" i="1"/>
  <c r="F47" i="1"/>
  <c r="F46" i="1"/>
  <c r="J46" i="1" s="1"/>
  <c r="H44" i="1"/>
  <c r="G44" i="1"/>
  <c r="F44" i="1"/>
  <c r="J44" i="1" s="1"/>
  <c r="I43" i="1"/>
  <c r="H43" i="1"/>
  <c r="G43" i="1"/>
  <c r="F43" i="1"/>
  <c r="J43" i="1" s="1"/>
  <c r="L42" i="1"/>
  <c r="F42" i="1"/>
  <c r="G42" i="1" s="1"/>
  <c r="H41" i="1"/>
  <c r="G41" i="1"/>
  <c r="F41" i="1"/>
  <c r="J41" i="1" s="1"/>
  <c r="I40" i="1"/>
  <c r="H40" i="1"/>
  <c r="G40" i="1"/>
  <c r="F40" i="1"/>
  <c r="J40" i="1" s="1"/>
  <c r="J39" i="1"/>
  <c r="I39" i="1"/>
  <c r="F39" i="1"/>
  <c r="F38" i="1"/>
  <c r="H36" i="1"/>
  <c r="G36" i="1"/>
  <c r="F36" i="1"/>
  <c r="J36" i="1" s="1"/>
  <c r="I35" i="1"/>
  <c r="H35" i="1"/>
  <c r="G35" i="1"/>
  <c r="F35" i="1"/>
  <c r="J35" i="1" s="1"/>
  <c r="J34" i="1"/>
  <c r="I34" i="1"/>
  <c r="F34" i="1"/>
  <c r="J33" i="1"/>
  <c r="G33" i="1"/>
  <c r="F33" i="1"/>
  <c r="H32" i="1"/>
  <c r="G32" i="1"/>
  <c r="F32" i="1"/>
  <c r="J32" i="1" s="1"/>
  <c r="I29" i="1"/>
  <c r="H29" i="1"/>
  <c r="G29" i="1"/>
  <c r="F29" i="1"/>
  <c r="J29" i="1" s="1"/>
  <c r="F28" i="1"/>
  <c r="J26" i="1"/>
  <c r="G26" i="1"/>
  <c r="F26" i="1"/>
  <c r="H25" i="1"/>
  <c r="G25" i="1"/>
  <c r="F25" i="1"/>
  <c r="J25" i="1" s="1"/>
  <c r="I24" i="1"/>
  <c r="H24" i="1"/>
  <c r="G24" i="1"/>
  <c r="F24" i="1"/>
  <c r="J24" i="1" s="1"/>
  <c r="F23" i="1"/>
  <c r="J23" i="1" s="1"/>
  <c r="F22" i="1"/>
  <c r="G22" i="1" s="1"/>
  <c r="I38" i="1" l="1"/>
  <c r="H38" i="1"/>
  <c r="H51" i="1"/>
  <c r="G51" i="1"/>
  <c r="I23" i="1"/>
  <c r="H28" i="1"/>
  <c r="G28" i="1"/>
  <c r="I82" i="1"/>
  <c r="H82" i="1"/>
  <c r="G82" i="1"/>
  <c r="I26" i="1"/>
  <c r="H26" i="1"/>
  <c r="I28" i="1"/>
  <c r="H34" i="1"/>
  <c r="G34" i="1"/>
  <c r="J38" i="1"/>
  <c r="J51" i="1"/>
  <c r="I59" i="1"/>
  <c r="H59" i="1"/>
  <c r="J82" i="1"/>
  <c r="I107" i="1"/>
  <c r="H107" i="1"/>
  <c r="G107" i="1"/>
  <c r="I162" i="1"/>
  <c r="H162" i="1"/>
  <c r="G162" i="1"/>
  <c r="J162" i="1"/>
  <c r="I175" i="1"/>
  <c r="H175" i="1"/>
  <c r="G175" i="1"/>
  <c r="J175" i="1"/>
  <c r="H23" i="1"/>
  <c r="G23" i="1"/>
  <c r="I46" i="1"/>
  <c r="H46" i="1"/>
  <c r="I184" i="1"/>
  <c r="H184" i="1"/>
  <c r="G184" i="1"/>
  <c r="J184" i="1"/>
  <c r="I22" i="1"/>
  <c r="H22" i="1"/>
  <c r="G38" i="1"/>
  <c r="I42" i="1"/>
  <c r="H42" i="1"/>
  <c r="G46" i="1"/>
  <c r="I50" i="1"/>
  <c r="H50" i="1"/>
  <c r="I51" i="1"/>
  <c r="H60" i="1"/>
  <c r="G60" i="1"/>
  <c r="I151" i="1"/>
  <c r="H151" i="1"/>
  <c r="G151" i="1"/>
  <c r="J151" i="1"/>
  <c r="J22" i="1"/>
  <c r="J28" i="1"/>
  <c r="I33" i="1"/>
  <c r="H33" i="1"/>
  <c r="H39" i="1"/>
  <c r="G39" i="1"/>
  <c r="J42" i="1"/>
  <c r="H47" i="1"/>
  <c r="G47" i="1"/>
  <c r="J50" i="1"/>
  <c r="J60" i="1"/>
  <c r="I63" i="1"/>
  <c r="H63" i="1"/>
  <c r="G63" i="1"/>
  <c r="I97" i="1"/>
  <c r="H97" i="1"/>
  <c r="G97" i="1"/>
  <c r="J107" i="1"/>
  <c r="I170" i="1"/>
  <c r="H170" i="1"/>
  <c r="G170" i="1"/>
  <c r="J170" i="1"/>
  <c r="J64" i="1"/>
  <c r="I160" i="1"/>
  <c r="H160" i="1"/>
  <c r="G160" i="1"/>
  <c r="I168" i="1"/>
  <c r="H168" i="1"/>
  <c r="G168" i="1"/>
  <c r="I25" i="1"/>
  <c r="I32" i="1"/>
  <c r="I36" i="1"/>
  <c r="I41" i="1"/>
  <c r="I44" i="1"/>
  <c r="I49" i="1"/>
  <c r="I58" i="1"/>
  <c r="I62" i="1"/>
  <c r="G64" i="1"/>
  <c r="G77" i="1"/>
  <c r="I78" i="1"/>
  <c r="I81" i="1"/>
  <c r="G84" i="1"/>
  <c r="I86" i="1"/>
  <c r="I94" i="1"/>
  <c r="G95" i="1"/>
  <c r="G100" i="1"/>
  <c r="I101" i="1"/>
  <c r="G103" i="1"/>
  <c r="G108" i="1"/>
  <c r="G109" i="1"/>
  <c r="H110" i="1"/>
  <c r="G112" i="1"/>
  <c r="G113" i="1"/>
  <c r="H114" i="1"/>
  <c r="G116" i="1"/>
  <c r="G117" i="1"/>
  <c r="H118" i="1"/>
  <c r="G120" i="1"/>
  <c r="G121" i="1"/>
  <c r="H122" i="1"/>
  <c r="G124" i="1"/>
  <c r="G125" i="1"/>
  <c r="H126" i="1"/>
  <c r="G129" i="1"/>
  <c r="G130" i="1"/>
  <c r="H131" i="1"/>
  <c r="G133" i="1"/>
  <c r="G134" i="1"/>
  <c r="I147" i="1"/>
  <c r="H147" i="1"/>
  <c r="G147" i="1"/>
  <c r="I158" i="1"/>
  <c r="H158" i="1"/>
  <c r="G158" i="1"/>
  <c r="J160" i="1"/>
  <c r="I166" i="1"/>
  <c r="H166" i="1"/>
  <c r="G166" i="1"/>
  <c r="J168" i="1"/>
  <c r="I180" i="1"/>
  <c r="H180" i="1"/>
  <c r="G180" i="1"/>
  <c r="I188" i="1"/>
  <c r="H188" i="1"/>
  <c r="G188" i="1"/>
  <c r="I192" i="1"/>
  <c r="H192" i="1"/>
  <c r="G192" i="1"/>
  <c r="I200" i="1"/>
  <c r="H200" i="1"/>
  <c r="G200" i="1"/>
  <c r="J77" i="1"/>
  <c r="J84" i="1"/>
  <c r="J95" i="1"/>
  <c r="J100" i="1"/>
  <c r="J103" i="1"/>
  <c r="I149" i="1"/>
  <c r="H149" i="1"/>
  <c r="G149" i="1"/>
  <c r="H108" i="1"/>
  <c r="I109" i="1"/>
  <c r="I110" i="1"/>
  <c r="H112" i="1"/>
  <c r="I113" i="1"/>
  <c r="I114" i="1"/>
  <c r="H116" i="1"/>
  <c r="I117" i="1"/>
  <c r="I118" i="1"/>
  <c r="H120" i="1"/>
  <c r="I121" i="1"/>
  <c r="I122" i="1"/>
  <c r="H124" i="1"/>
  <c r="I125" i="1"/>
  <c r="I126" i="1"/>
  <c r="H129" i="1"/>
  <c r="I130" i="1"/>
  <c r="I131" i="1"/>
  <c r="H133" i="1"/>
  <c r="I134" i="1"/>
  <c r="I137" i="1"/>
  <c r="H137" i="1"/>
  <c r="I139" i="1"/>
  <c r="H139" i="1"/>
  <c r="I141" i="1"/>
  <c r="H141" i="1"/>
  <c r="I143" i="1"/>
  <c r="H143" i="1"/>
  <c r="I145" i="1"/>
  <c r="H145" i="1"/>
  <c r="G145" i="1"/>
  <c r="J147" i="1"/>
  <c r="I153" i="1"/>
  <c r="H153" i="1"/>
  <c r="G153" i="1"/>
  <c r="J158" i="1"/>
  <c r="I164" i="1"/>
  <c r="H164" i="1"/>
  <c r="G164" i="1"/>
  <c r="J166" i="1"/>
  <c r="I172" i="1"/>
  <c r="H172" i="1"/>
  <c r="G172" i="1"/>
  <c r="J180" i="1"/>
  <c r="J188" i="1"/>
  <c r="J192" i="1"/>
  <c r="J200" i="1"/>
  <c r="J154" i="1"/>
  <c r="J177" i="1"/>
  <c r="J181" i="1"/>
  <c r="J185" i="1"/>
  <c r="J189" i="1"/>
  <c r="I190" i="1"/>
  <c r="H191" i="1"/>
  <c r="J193" i="1"/>
  <c r="I194" i="1"/>
  <c r="H199" i="1"/>
  <c r="J203" i="1"/>
  <c r="I204" i="1"/>
  <c r="H205" i="1"/>
  <c r="J138" i="1"/>
  <c r="J140" i="1"/>
  <c r="J142" i="1"/>
  <c r="J144" i="1"/>
  <c r="J146" i="1"/>
  <c r="J148" i="1"/>
  <c r="J150" i="1"/>
  <c r="J152" i="1"/>
  <c r="G154" i="1"/>
  <c r="J157" i="1"/>
  <c r="J159" i="1"/>
  <c r="J161" i="1"/>
  <c r="J163" i="1"/>
  <c r="J165" i="1"/>
  <c r="J167" i="1"/>
  <c r="J169" i="1"/>
  <c r="J171" i="1"/>
  <c r="J173" i="1"/>
  <c r="I174" i="1"/>
  <c r="G177" i="1"/>
  <c r="J178" i="1"/>
  <c r="I179" i="1"/>
  <c r="G181" i="1"/>
  <c r="J182" i="1"/>
  <c r="I183" i="1"/>
  <c r="G185" i="1"/>
  <c r="J186" i="1"/>
  <c r="I187" i="1"/>
  <c r="G189" i="1"/>
  <c r="J190" i="1"/>
  <c r="I191" i="1"/>
  <c r="G193" i="1"/>
  <c r="J194" i="1"/>
  <c r="I199" i="1"/>
  <c r="I205" i="1"/>
</calcChain>
</file>

<file path=xl/sharedStrings.xml><?xml version="1.0" encoding="utf-8"?>
<sst xmlns="http://schemas.openxmlformats.org/spreadsheetml/2006/main" count="211" uniqueCount="169">
  <si>
    <t xml:space="preserve">          </t>
  </si>
  <si>
    <t>http:// www.farmeffekt.com</t>
  </si>
  <si>
    <t xml:space="preserve">                тел./факс :  (499) 270-42-72 , e-mail: info@farmeffekt.com       </t>
  </si>
  <si>
    <t xml:space="preserve">                Минимальная сумма заказа с доставкой по Москве и Московской области не менее 25 000 рублей</t>
  </si>
  <si>
    <t xml:space="preserve">                Заказы до 25 000 рублей самовывоз со склада, 41 км Минского шоссе</t>
  </si>
  <si>
    <t>НАИМЕНОВАНИЕ ТОВАРА</t>
  </si>
  <si>
    <t>Цена</t>
  </si>
  <si>
    <t>от 20 000 р.</t>
  </si>
  <si>
    <t>от 50 000р.</t>
  </si>
  <si>
    <t>от 100 000 р.</t>
  </si>
  <si>
    <t>от 200 000 р.</t>
  </si>
  <si>
    <t>от 300 000 р.</t>
  </si>
  <si>
    <t>Штук в уп.</t>
  </si>
  <si>
    <t xml:space="preserve">Цена без </t>
  </si>
  <si>
    <t>Цена , руб.</t>
  </si>
  <si>
    <t xml:space="preserve">Комплекты МЕДИЦИНСКИЕ для проведения физиотерапевтических  процедур </t>
  </si>
  <si>
    <t>"Тепловит"</t>
  </si>
  <si>
    <t>Аппликатор парафино-озокеритовый МЕДИЦИНСКИЙ при радикулитах, невралгиях, 130 гр</t>
  </si>
  <si>
    <t>Аппликатор парафино-озокеритовый МЕДИЦИНСКИЙ для прогревания стоп, 130 гр</t>
  </si>
  <si>
    <t>Аппликатор парафино-озокеритовый МЕДИЦИНСКИЙ для прогревания коленей и локтей, 130 гр</t>
  </si>
  <si>
    <t>Аппликатор парафино-озокеритовый МЕДИЦИНСКИЙ для прогревания спины , 130 гр</t>
  </si>
  <si>
    <t>Аппликатор парафино-озокеритовый МЕДИЦИНСКИЙ для прогревания шеи , 130 гр</t>
  </si>
  <si>
    <t>"Марина Люпен"</t>
  </si>
  <si>
    <t>ПАРАФИН МЕДИЦИНСКИЙ  при переломах, спортивных травмах, 250 гр</t>
  </si>
  <si>
    <t>ОЗОКЕРИТ МЕДИЦИНСКИЙ при боли в суставах, связках, мышцах, 250 гр</t>
  </si>
  <si>
    <t>Продукция для ТЕПЛОЛЕЧЕНИЯ  КОСМЕТИЧЕСКАЯ с парафином и озокеритом в ассортименте</t>
  </si>
  <si>
    <r>
      <rPr>
        <sz val="16"/>
        <rFont val="Arial"/>
        <family val="2"/>
        <charset val="204"/>
      </rPr>
      <t xml:space="preserve">Аппликатор парафино-озокеритовый, 55 гр        </t>
    </r>
    <r>
      <rPr>
        <sz val="16"/>
        <color rgb="FFFF0000"/>
        <rFont val="Arial"/>
        <family val="2"/>
        <charset val="204"/>
      </rPr>
      <t xml:space="preserve"> </t>
    </r>
  </si>
  <si>
    <r>
      <rPr>
        <sz val="16"/>
        <rFont val="Arial"/>
        <family val="2"/>
        <charset val="204"/>
      </rPr>
      <t xml:space="preserve">Аппликатор парафино-озокеритовый для НОГ, 130 гр   </t>
    </r>
    <r>
      <rPr>
        <sz val="16"/>
        <color rgb="FFFF0000"/>
        <rFont val="Arial"/>
        <family val="2"/>
        <charset val="204"/>
      </rPr>
      <t xml:space="preserve"> </t>
    </r>
  </si>
  <si>
    <r>
      <rPr>
        <sz val="16"/>
        <rFont val="Arial"/>
        <family val="2"/>
        <charset val="204"/>
      </rPr>
      <t xml:space="preserve">Аппликатор парафино-озокеритовый для ПРОГРЕВАНИЯ, 130 гр        </t>
    </r>
    <r>
      <rPr>
        <sz val="16"/>
        <color rgb="FFFF0000"/>
        <rFont val="Arial"/>
        <family val="2"/>
        <charset val="204"/>
      </rPr>
      <t xml:space="preserve"> </t>
    </r>
  </si>
  <si>
    <t xml:space="preserve">Аппликатор парафино-озокеритовый ЦЕЛЕБНЫЕ ТРАВЫ  , 130 гр </t>
  </si>
  <si>
    <t>Аппликатор парафино-озокеритовый   -  200 мм х 300 мм (340 г)</t>
  </si>
  <si>
    <t xml:space="preserve">"Марина Люпен"  </t>
  </si>
  <si>
    <t xml:space="preserve">ПАРАФИН в коробке, 250 гр  </t>
  </si>
  <si>
    <t>ПАРАФИН с Хвоей в коробке, 250 гр</t>
  </si>
  <si>
    <t>ПАРАФИН с Мятой в коробке, 250 гр</t>
  </si>
  <si>
    <t>ПАРАФИН с Эвкалиптом в коробке, 250 гр</t>
  </si>
  <si>
    <t xml:space="preserve">ПАРАФИН Шалфеем в коробке, 250 гр </t>
  </si>
  <si>
    <t>Набор "Парафиновые ванночки для рук и ногтей" 250гр</t>
  </si>
  <si>
    <t xml:space="preserve">ОЗОКЕРИТ в коробке, 250 гр           </t>
  </si>
  <si>
    <t>Продукция для ТЕПЛОЛЕЧЕНИЯ  КОСМЕТИЧЕСКАЯ  п/э 1 кг</t>
  </si>
  <si>
    <t>ОЗОКЕРИТ п/э  (1 кг)</t>
  </si>
  <si>
    <t>Парафин П2 (1 кг)</t>
  </si>
  <si>
    <t xml:space="preserve">Парафин  П2 (1 кг) хвоя в п/э </t>
  </si>
  <si>
    <t>Парафин П2 (1 кг) с мятой в п/э</t>
  </si>
  <si>
    <t>Парафин П2 (1 кг) с эвкалиптом в п/э</t>
  </si>
  <si>
    <t xml:space="preserve">Парафин П2 (1 кг) с шалфеем в п/э </t>
  </si>
  <si>
    <t xml:space="preserve">Продукция для принятия ванн, растираний и компрессов на основе БИШОФИТА   (Волгоградское месторождение) </t>
  </si>
  <si>
    <t>БИШОФИТ "Бальзамир"</t>
  </si>
  <si>
    <t xml:space="preserve">БИШОФИТ КРИСТАЛЛИЧЕСКИЙ  500 г п/э пакет в коробке </t>
  </si>
  <si>
    <t xml:space="preserve">                 БИШОФИТ жидкий (рассол)</t>
  </si>
  <si>
    <t xml:space="preserve">              500 мл в пэт-флаконе</t>
  </si>
  <si>
    <t>БИШОФИТ в пэт-флаконе (500 мл)</t>
  </si>
  <si>
    <t>БИШОФИТ С ИОНАМИ СЕРЕБРА в пэт-флаконе (500 мл)</t>
  </si>
  <si>
    <t>БИШОФИТ ЭВКАЛИПТ в пэт-флаконе (500 мл)</t>
  </si>
  <si>
    <t>БИШОФИТ ЛАВАНДА в пэт-флаконе (500 мл)</t>
  </si>
  <si>
    <t>БИШОФИТ ШАЛФЕЙ  в пэт-флаконе (500 мл)</t>
  </si>
  <si>
    <t>БИШОФИТ ПИХТА  в пэт-флаконе (500 мл)</t>
  </si>
  <si>
    <t>БИШОФИТ МОЖЖЕВЕЛЬНИК в пэт-канистре (500 мл)</t>
  </si>
  <si>
    <t xml:space="preserve">            5000 мл в пэт-канистре</t>
  </si>
  <si>
    <t>БИШОФИТ в пэт-канистре (5 л)</t>
  </si>
  <si>
    <t>БИШОФИТ С ИОНАМИ СЕРЕБРА в пэт-канистре (5 л)</t>
  </si>
  <si>
    <t>БИШОФИТ ЭВКАЛИПТ в пэт-канистре (5 л)</t>
  </si>
  <si>
    <t>БИШОФИТ ЛАВАНДА в пэт-канистре (5 л)</t>
  </si>
  <si>
    <t>БИШОФИТ ШАЛФЕЙ  в пэт-канистре (5 л)</t>
  </si>
  <si>
    <t>БИШОФИТ ПИХТА  в пэт-канистре (5 л)</t>
  </si>
  <si>
    <t>БИШОФИТ МОЖЖЕВЕЛЬНИК в пэт-канистре (5 л)</t>
  </si>
  <si>
    <t xml:space="preserve">           10 литров в пэт-канистре</t>
  </si>
  <si>
    <t>БИШОФИТ в пэт-канистре (10 л)</t>
  </si>
  <si>
    <t>БИШОФИТ с аромомаслами в пэт-канистре (10 л)</t>
  </si>
  <si>
    <t>БИШОЛИН (Бишофит–гель) ""Бальзамир"</t>
  </si>
  <si>
    <t>БИШОЛИН (Бишофит-гель)  в пэт-флаконе (130 г)</t>
  </si>
  <si>
    <t>БИШОЛИН (Бишофит-гель) ПИХТА  в пэт-флаконе (130 г)</t>
  </si>
  <si>
    <t xml:space="preserve">ХВОЙНЫЙ БАЛЬЗАМ                                   </t>
  </si>
  <si>
    <t>Хвойный бальзам  в пэт-флаконе (500 мл)</t>
  </si>
  <si>
    <t>10, 21</t>
  </si>
  <si>
    <t>Хвойный бальзам с ПЕНОЙ в пэт-флаконе (500 мл)</t>
  </si>
  <si>
    <t>Хвойный бальзам в пэт-канистре (5 л)</t>
  </si>
  <si>
    <t>ХВОЙНЫЙ КОНЦЕНТРАТ (сухой)</t>
  </si>
  <si>
    <t>Хвойный концентрат раслабляющий пакет в коробке (500 г)</t>
  </si>
  <si>
    <t>Хвойный концентра раслабляющий в пэт-банке (600 г)</t>
  </si>
  <si>
    <t>Хвойный концентрат раслабляющий в пэт-банке (1200 г)</t>
  </si>
  <si>
    <t xml:space="preserve">ЭКСТРАКТ  ХВОЙНЫЙ </t>
  </si>
  <si>
    <t>Экстракт хвойный в пэт-флаконе (500 мл)</t>
  </si>
  <si>
    <t>Экстракт хвойный в пэт-флаконе (1000 мл)</t>
  </si>
  <si>
    <t>Экстракт хвойный в пэт-канистре (5 л)</t>
  </si>
  <si>
    <t>Экстракт хвойный в пэт-канистре (10 л)</t>
  </si>
  <si>
    <t xml:space="preserve">"ЭМУЛЬСИИ СКИПИДАРНЫЕ" по Залманову </t>
  </si>
  <si>
    <t xml:space="preserve">             100 мл в пэт-флаконе</t>
  </si>
  <si>
    <t>«Эмульсия БЕЛАЯ»  по Залманову для повышения артериального давления  в корбке</t>
  </si>
  <si>
    <t>«Эмульсия ЖЕЛТАЯ»  по Залманову для понижения артериального давления в коробке</t>
  </si>
  <si>
    <t xml:space="preserve">             250  мл в пэт-флаконе</t>
  </si>
  <si>
    <t xml:space="preserve">«Эмульсия БЕЛАЯ»  по Залманову для повышения артериального давления </t>
  </si>
  <si>
    <t xml:space="preserve">«Эмульсия ЖЕЛТАЯ»  по Залманову для понижения артериального давления </t>
  </si>
  <si>
    <t>5000 мл в пэт-канистре</t>
  </si>
  <si>
    <t>СОЛЬ ДЛЯ ВАНН с натуральными аромомаслами  "БАЛЬЗАМИР" (п/э пакет)</t>
  </si>
  <si>
    <t>1000 гр п/э DOY-PACK</t>
  </si>
  <si>
    <t xml:space="preserve">СОЛЬ ДЛЯ ВАНН МОРСКАЯ (освежающая) </t>
  </si>
  <si>
    <t>СОЛЬ ДЛЯ ВАНН ДЕТСКАЯ С ПЕНКОЙ улучшает  сон и настроение</t>
  </si>
  <si>
    <t xml:space="preserve">СОЛЬ ДЛЯ ВАНН АНТИЦЕЛЛЮЛИТНАЯ </t>
  </si>
  <si>
    <t>СОЛЬ ДЛЯ ВАНН ДЛЯ НОГ  позволяет снять усталость, очистить кожу</t>
  </si>
  <si>
    <t>СОЛЬ ДЛЯ ВАНН ДЛЯ НОГТЕЙ  укрепляющая</t>
  </si>
  <si>
    <t>СОЛЬ ДЛЯ ВАНН АНТИСТРЕССОВАЯ успокаивающее воздействие</t>
  </si>
  <si>
    <t xml:space="preserve">СОЛЬ ДЛЯ ВАНН ЙОДОБРОМНАЯ (успокаивающая) </t>
  </si>
  <si>
    <t xml:space="preserve">СОЛЬ ДЛЯ ВАНН ПРОТИВОРЕВМАТИЧЕСКАЯ </t>
  </si>
  <si>
    <t xml:space="preserve">СОЛЬ ДЛЯ ВАНН ПРОТИВОПРОСТУДНАЯ (с горчицей) </t>
  </si>
  <si>
    <t>СОЛЬ ДЛЯ ВАНН ХВОЯ</t>
  </si>
  <si>
    <t>СОЛЬ ДЛЯ ВАНН РОМАШКА придает коже свежесть, снимает ощущение сухости и стянутости</t>
  </si>
  <si>
    <t xml:space="preserve">СОЛЬ ДЛЯ ВАНН МАЛИНА </t>
  </si>
  <si>
    <t xml:space="preserve">СОЛЬ ДЛЯ ВАНН ЛИМОН </t>
  </si>
  <si>
    <t xml:space="preserve"> СОЛЬ ДЛЯ ВАНН МЯТА способствует похудению, очищает поры</t>
  </si>
  <si>
    <t>СОЛЬ ДЛЯ ВАНН ПИХТА способствует восстановлению упругости стареющей кожи</t>
  </si>
  <si>
    <t>СОЛЬ ДЛЯ ВАНН ЛАВАНДА обладает успокаивающим воздействием</t>
  </si>
  <si>
    <t>СОЛЬ ДЛЯ ВАНН ШАЛФЕЙ</t>
  </si>
  <si>
    <t xml:space="preserve">СОЛЬ ДЛЯ ВАНН ЭВКАЛИПТ способствует регенерации и омоложению кожи. </t>
  </si>
  <si>
    <t>СОЛЬ ДЛЯ ВАНН МОЖЖЕВЕЛЬНИК</t>
  </si>
  <si>
    <t xml:space="preserve">600 г п/э пакет в коробке  </t>
  </si>
  <si>
    <t>СОЛЬ ДЛЯ ВАНН ДЕТСКАЯ с пенкой улучшает обмена веществ, сон и настроение</t>
  </si>
  <si>
    <t xml:space="preserve">СОЛЬ ДЛЯ ВАНН АНТИЦЕЛЛЮЛИТНАЯ (омолаживающая) </t>
  </si>
  <si>
    <t>СОЛЬ ДЛЯ ВАНН ПРОТИВОРЕВМАТИЧЕСКАЯ</t>
  </si>
  <si>
    <t xml:space="preserve">СОЛЬ ДЛЯ ВАНН ДЛЯ НОГТЕЙ (укрепляющая) </t>
  </si>
  <si>
    <t>СОЛЬ ДЛЯ ВАНН с натуральными аромомаслами  "СОЛЬ ДРЕВНИХ МОРЕЙ" (пэт-банка)</t>
  </si>
  <si>
    <t>600 г пэт-банка</t>
  </si>
  <si>
    <t>СОЛЬ ДЛЯ ВАНН ДЕТСКАЯ С ПЕНКОЙ улучшает сон и настроение</t>
  </si>
  <si>
    <t>СОЛЬ ДЛЯ ВАНН ХВОЯ повышает иммунитет и омолаживает организм</t>
  </si>
  <si>
    <t xml:space="preserve">СОЛЬ ДЛЯ ВАНН МАЛИНА  </t>
  </si>
  <si>
    <t xml:space="preserve">СОЛЬ ДЛЯ ВАНН МЯТА </t>
  </si>
  <si>
    <t>СОЛЬ ДЛЯ ВАНН ЛАВАНДА обладает успокаивающи воздействием</t>
  </si>
  <si>
    <t>СОЛЬ ДЛЯ ВАНН ШАЛФЕЙ лечения заболеваний верхних дыхательных путей</t>
  </si>
  <si>
    <t xml:space="preserve">СОЛЬ ДЛЯ ВАНН МОЖЖЕВЕЛЬНИК </t>
  </si>
  <si>
    <t xml:space="preserve">1200 г пэт-банка </t>
  </si>
  <si>
    <t xml:space="preserve">СОЛЬ ДЛЯ ВАНН ДЛЯ НОГТЕЙ  укрепляющая, компенсирует минеральную недостаточность </t>
  </si>
  <si>
    <t xml:space="preserve">СОЛЬ ДЛЯ ВАНН РОМАШКА </t>
  </si>
  <si>
    <t>СОЛЬ ДЛЯ ВАНН МАЛИНА</t>
  </si>
  <si>
    <t>СОЛЬ ДЛЯ ВАНН ЛИМОН</t>
  </si>
  <si>
    <t>СОЛЬ ДЛЯ ВАНН ПИХТА</t>
  </si>
  <si>
    <t xml:space="preserve">СОЛЬ ДЛЯ ВАНН ЛАВАНДА </t>
  </si>
  <si>
    <t xml:space="preserve">СОЛЬ ДЛЯ ВАНН ШАЛФЕЙ </t>
  </si>
  <si>
    <t>СОЛЬ ДЛЯ ВАНН ЭВКАЛИПТ</t>
  </si>
  <si>
    <t xml:space="preserve">СОЛЬ ДЛЯ ВАНН МОЖЖЕВЕЛЬНИК  </t>
  </si>
  <si>
    <t>СОЛЬ ДЛЯ ВАНН с натуральными аромомаслами  "СОЛЬ ДРЕВНИХ МОРЕЙ" в фильтр-пакете (1 кг)</t>
  </si>
  <si>
    <t xml:space="preserve">«Соль древних морей» МОРСКАЯ  </t>
  </si>
  <si>
    <t xml:space="preserve">«Соль древних морей» ЙОДОБРОМНАЯ </t>
  </si>
  <si>
    <t>«Соль древних морей» АНТИЦЕЛЛЮЛИТНАЯ</t>
  </si>
  <si>
    <t>«Соль древних морей» АНТИСТРЕССОВАЯ</t>
  </si>
  <si>
    <t xml:space="preserve">«Соль древних морей» ПРОТИВОРЕВМАТИЧЕСКАЯ  </t>
  </si>
  <si>
    <t xml:space="preserve">«Соль древних морей» ПРОТИВОПРОСТУДНАЯ  </t>
  </si>
  <si>
    <t>«Соль древних морей» ДЕТСКАЯ С ПЕНКОЙ</t>
  </si>
  <si>
    <t>«Соль древних морей» ДЛЯ НОГ</t>
  </si>
  <si>
    <t xml:space="preserve">«Соль древних морей» ХВОЯ </t>
  </si>
  <si>
    <t xml:space="preserve">«Соль древних морей» РОМАШКА </t>
  </si>
  <si>
    <t xml:space="preserve">«Соль древних морей» МАЛИНА </t>
  </si>
  <si>
    <t xml:space="preserve">«Соль древних морей» ЛИМОН </t>
  </si>
  <si>
    <t xml:space="preserve">«Соль древних морей» МЯТА </t>
  </si>
  <si>
    <t xml:space="preserve">«Соль древних морей» ПИХТА </t>
  </si>
  <si>
    <t xml:space="preserve">«Соль древних морей» ЛАВАНДА </t>
  </si>
  <si>
    <t xml:space="preserve">«Соль древних морей» ШАЛФЕЙ </t>
  </si>
  <si>
    <t xml:space="preserve">«Соль древних морей» ЭВКАЛИПТ </t>
  </si>
  <si>
    <t xml:space="preserve">«Соль древних морей» МОЖЖЕВЕЛЬНИК </t>
  </si>
  <si>
    <t>Разное</t>
  </si>
  <si>
    <t>Сероводородные ванны Бальзамир</t>
  </si>
  <si>
    <t>КРУПНООПТОВЫЕ ПРОДАЖИ</t>
  </si>
  <si>
    <t>БИШОФИТ КРИСТАЛИЧЕСКИЙ (мешки 25 кг)</t>
  </si>
  <si>
    <t>ПАРАФИН косметический П-2 (1000 кг)</t>
  </si>
  <si>
    <t>ОЗОКЕРИТ косметический (1000 кг)</t>
  </si>
  <si>
    <t>БИШОФИТ (жидкий а емкости 1 куб.м.)</t>
  </si>
  <si>
    <t>БИШОЛИН (Бишофит-гель)  в пэт-канистре (6 кг)</t>
  </si>
  <si>
    <t xml:space="preserve">БИШОЛИН (Бишофит-гель)  в пэт-канистре (10 кг) </t>
  </si>
  <si>
    <t>БИШОЛИН (Бишофит-гель)  в пэт-канистре (20 кг)</t>
  </si>
  <si>
    <t>БИШОЛИН (Бишофит-гель)  в пэт-канистре (50 кг)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</si>
</sst>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6"/>
      <color rgb="FFFFFFFF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name val="Arial"/>
      <family val="2"/>
      <charset val="204"/>
    </font>
    <font>
      <i/>
      <sz val="16"/>
      <color rgb="FFC00000"/>
      <name val="Arial"/>
      <family val="2"/>
      <charset val="204"/>
    </font>
    <font>
      <i/>
      <sz val="16"/>
      <name val="Arial"/>
      <family val="2"/>
      <charset val="204"/>
    </font>
    <font>
      <sz val="16"/>
      <name val="Arial"/>
      <family val="2"/>
      <charset val="204"/>
    </font>
    <font>
      <sz val="16"/>
      <color rgb="FFFF0000"/>
      <name val="Arial"/>
      <family val="2"/>
      <charset val="204"/>
    </font>
    <font>
      <b/>
      <i/>
      <sz val="16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1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9" fillId="5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2" fontId="4" fillId="2" borderId="0" xfId="0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vertical="center"/>
    </xf>
    <xf numFmtId="0" fontId="4" fillId="5" borderId="1" xfId="0" applyFont="1" applyFill="1" applyBorder="1" applyAlignment="1">
      <alignment horizontal="left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2" fontId="1" fillId="5" borderId="4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 wrapText="1"/>
    </xf>
    <xf numFmtId="2" fontId="7" fillId="5" borderId="5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/>
    </xf>
    <xf numFmtId="0" fontId="7" fillId="5" borderId="7" xfId="0" applyFont="1" applyFill="1" applyBorder="1" applyAlignment="1">
      <alignment vertical="center" wrapText="1"/>
    </xf>
    <xf numFmtId="2" fontId="7" fillId="5" borderId="7" xfId="0" applyNumberFormat="1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2" fontId="7" fillId="0" borderId="10" xfId="0" applyNumberFormat="1" applyFont="1" applyBorder="1" applyAlignment="1">
      <alignment horizontal="center" vertical="center" wrapText="1"/>
    </xf>
    <xf numFmtId="2" fontId="7" fillId="2" borderId="10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0" fontId="0" fillId="5" borderId="10" xfId="0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2" fontId="7" fillId="5" borderId="5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vertical="center"/>
    </xf>
    <xf numFmtId="164" fontId="7" fillId="5" borderId="1" xfId="0" applyNumberFormat="1" applyFont="1" applyFill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1572480</xdr:colOff>
      <xdr:row>9</xdr:row>
      <xdr:rowOff>64440</xdr:rowOff>
    </xdr:to>
    <xdr:pic>
      <xdr:nvPicPr>
        <xdr:cNvPr id="2" name="Picture 109" descr="FEBr_shapka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1975040" cy="224532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34"/>
  <sheetViews>
    <sheetView tabSelected="1" topLeftCell="C196" zoomScale="60" zoomScaleNormal="60" workbookViewId="0">
      <selection activeCell="E13" sqref="E13"/>
    </sheetView>
  </sheetViews>
  <sheetFormatPr defaultColWidth="9.140625" defaultRowHeight="20.25" x14ac:dyDescent="0.2"/>
  <cols>
    <col min="1" max="1" width="11.5703125" style="11" hidden="1" customWidth="1"/>
    <col min="2" max="2" width="36.140625" style="11" hidden="1" customWidth="1"/>
    <col min="3" max="3" width="7.5703125" style="11" customWidth="1"/>
    <col min="4" max="4" width="139.85546875" style="11" customWidth="1"/>
    <col min="5" max="5" width="22.85546875" style="12" customWidth="1"/>
    <col min="6" max="7" width="20.28515625" style="12" customWidth="1"/>
    <col min="8" max="8" width="21" style="12" customWidth="1"/>
    <col min="9" max="9" width="21.28515625" style="12" customWidth="1"/>
    <col min="10" max="10" width="21.5703125" style="12" customWidth="1"/>
    <col min="11" max="11" width="14.7109375" style="11" customWidth="1"/>
    <col min="12" max="12" width="21.7109375" style="11" hidden="1" customWidth="1"/>
    <col min="13" max="13" width="41.140625" style="11" hidden="1" customWidth="1"/>
    <col min="14" max="1025" width="9.140625" style="11"/>
  </cols>
  <sheetData>
    <row r="1" spans="3:12" s="13" customFormat="1" x14ac:dyDescent="0.2">
      <c r="C1" s="14"/>
      <c r="D1" s="14"/>
      <c r="E1" s="14"/>
      <c r="F1" s="14"/>
      <c r="G1" s="14"/>
      <c r="H1" s="14"/>
      <c r="I1" s="14"/>
      <c r="J1" s="14"/>
      <c r="K1" s="14"/>
    </row>
    <row r="7" spans="3:12" x14ac:dyDescent="0.2">
      <c r="E7" s="14"/>
      <c r="F7" s="15">
        <v>0</v>
      </c>
      <c r="G7" s="15"/>
      <c r="H7" s="15"/>
      <c r="I7" s="15"/>
      <c r="J7" s="15"/>
      <c r="K7" s="16"/>
    </row>
    <row r="8" spans="3:12" x14ac:dyDescent="0.2">
      <c r="D8" s="17"/>
      <c r="K8" s="18"/>
      <c r="L8" s="18"/>
    </row>
    <row r="9" spans="3:12" ht="9.75" customHeight="1" x14ac:dyDescent="0.2">
      <c r="C9" s="19"/>
      <c r="D9" s="20"/>
      <c r="E9" s="21" t="s">
        <v>0</v>
      </c>
      <c r="F9" s="21"/>
      <c r="G9" s="21"/>
      <c r="H9" s="21"/>
      <c r="I9" s="21"/>
      <c r="J9" s="21"/>
      <c r="K9" s="20"/>
      <c r="L9" s="18"/>
    </row>
    <row r="10" spans="3:12" x14ac:dyDescent="0.2">
      <c r="C10" s="19"/>
      <c r="D10" s="20"/>
      <c r="E10" s="21"/>
      <c r="F10" s="21"/>
      <c r="G10" s="21"/>
      <c r="H10" s="21"/>
      <c r="I10" s="21"/>
      <c r="J10" s="21"/>
      <c r="K10" s="20"/>
      <c r="L10" s="18"/>
    </row>
    <row r="11" spans="3:12" x14ac:dyDescent="0.2">
      <c r="C11" s="19"/>
      <c r="D11" s="20" t="s">
        <v>1</v>
      </c>
      <c r="E11" s="21"/>
      <c r="F11" s="21"/>
      <c r="G11" s="21"/>
      <c r="H11" s="21"/>
      <c r="I11" s="21"/>
      <c r="J11" s="21"/>
      <c r="K11" s="20"/>
      <c r="L11" s="18"/>
    </row>
    <row r="12" spans="3:12" x14ac:dyDescent="0.2">
      <c r="C12" s="19"/>
      <c r="D12" s="20" t="s">
        <v>2</v>
      </c>
      <c r="E12" s="10"/>
      <c r="F12" s="10"/>
      <c r="G12" s="10"/>
      <c r="H12" s="10"/>
      <c r="I12" s="10"/>
      <c r="J12" s="21"/>
      <c r="K12" s="20"/>
      <c r="L12" s="18"/>
    </row>
    <row r="13" spans="3:12" x14ac:dyDescent="0.2">
      <c r="C13" s="19"/>
      <c r="D13" s="20"/>
      <c r="E13" s="21"/>
      <c r="F13" s="21"/>
      <c r="G13" s="21"/>
      <c r="H13" s="21"/>
      <c r="I13" s="21"/>
      <c r="J13" s="21"/>
      <c r="K13" s="20"/>
      <c r="L13" s="18"/>
    </row>
    <row r="14" spans="3:12" x14ac:dyDescent="0.2">
      <c r="C14" s="19"/>
      <c r="D14" s="20"/>
      <c r="E14" s="21"/>
      <c r="F14" s="21"/>
      <c r="G14" s="21"/>
      <c r="H14" s="21"/>
      <c r="I14" s="21"/>
      <c r="J14" s="21"/>
      <c r="K14" s="20"/>
      <c r="L14" s="18"/>
    </row>
    <row r="15" spans="3:12" x14ac:dyDescent="0.2">
      <c r="C15" s="19"/>
      <c r="D15" s="22" t="s">
        <v>3</v>
      </c>
      <c r="E15" s="21"/>
      <c r="F15" s="21"/>
      <c r="G15" s="21"/>
      <c r="H15" s="21"/>
      <c r="I15" s="21"/>
      <c r="J15" s="21"/>
      <c r="K15" s="20"/>
      <c r="L15" s="18"/>
    </row>
    <row r="16" spans="3:12" x14ac:dyDescent="0.2">
      <c r="C16" s="19"/>
      <c r="D16" s="23" t="s">
        <v>4</v>
      </c>
      <c r="E16" s="21"/>
      <c r="F16" s="21"/>
      <c r="G16" s="21"/>
      <c r="H16" s="21"/>
      <c r="I16" s="21"/>
      <c r="J16" s="21"/>
      <c r="K16" s="20"/>
      <c r="L16" s="18"/>
    </row>
    <row r="17" spans="3:13" x14ac:dyDescent="0.2">
      <c r="C17" s="19"/>
      <c r="D17" s="20"/>
      <c r="E17" s="21"/>
      <c r="F17" s="21"/>
      <c r="G17" s="21"/>
      <c r="H17" s="21"/>
      <c r="I17" s="21"/>
      <c r="J17" s="21"/>
      <c r="K17" s="20"/>
      <c r="L17" s="18"/>
    </row>
    <row r="18" spans="3:13" ht="40.5" x14ac:dyDescent="0.2">
      <c r="C18" s="24"/>
      <c r="D18" s="25" t="s">
        <v>5</v>
      </c>
      <c r="E18" s="26" t="s">
        <v>6</v>
      </c>
      <c r="F18" s="26" t="s">
        <v>7</v>
      </c>
      <c r="G18" s="26" t="s">
        <v>8</v>
      </c>
      <c r="H18" s="26" t="s">
        <v>9</v>
      </c>
      <c r="I18" s="26" t="s">
        <v>10</v>
      </c>
      <c r="J18" s="26" t="s">
        <v>11</v>
      </c>
      <c r="K18" s="25" t="s">
        <v>12</v>
      </c>
      <c r="L18" s="27" t="s">
        <v>13</v>
      </c>
    </row>
    <row r="19" spans="3:13" x14ac:dyDescent="0.2">
      <c r="C19" s="24"/>
      <c r="D19" s="25"/>
      <c r="E19" s="26"/>
      <c r="F19" s="26" t="s">
        <v>14</v>
      </c>
      <c r="G19" s="26" t="s">
        <v>14</v>
      </c>
      <c r="H19" s="26" t="s">
        <v>14</v>
      </c>
      <c r="I19" s="26" t="s">
        <v>14</v>
      </c>
      <c r="J19" s="26" t="s">
        <v>14</v>
      </c>
      <c r="K19" s="25"/>
      <c r="L19" s="28"/>
    </row>
    <row r="20" spans="3:13" ht="30" customHeight="1" x14ac:dyDescent="0.2">
      <c r="C20" s="9" t="s">
        <v>15</v>
      </c>
      <c r="D20" s="9"/>
      <c r="E20" s="9"/>
      <c r="F20" s="9"/>
      <c r="G20" s="9"/>
      <c r="H20" s="9"/>
      <c r="I20" s="9"/>
      <c r="J20" s="9"/>
      <c r="K20" s="9"/>
      <c r="L20" s="28"/>
    </row>
    <row r="21" spans="3:13" ht="30" customHeight="1" x14ac:dyDescent="0.2">
      <c r="C21" s="29"/>
      <c r="D21" s="29" t="s">
        <v>16</v>
      </c>
      <c r="E21" s="29"/>
      <c r="F21" s="29"/>
      <c r="G21" s="29"/>
      <c r="H21" s="29"/>
      <c r="I21" s="29"/>
      <c r="J21" s="29"/>
      <c r="K21" s="29"/>
      <c r="L21" s="28"/>
    </row>
    <row r="22" spans="3:13" x14ac:dyDescent="0.2">
      <c r="C22" s="30"/>
      <c r="D22" s="31" t="s">
        <v>17</v>
      </c>
      <c r="E22" s="32">
        <v>186.24</v>
      </c>
      <c r="F22" s="33">
        <f>E22-E22/100*$F$7</f>
        <v>186.24</v>
      </c>
      <c r="G22" s="33">
        <f>F22*0.95</f>
        <v>176.928</v>
      </c>
      <c r="H22" s="33">
        <f>F22*0.9</f>
        <v>167.61600000000001</v>
      </c>
      <c r="I22" s="33">
        <f>F22*0.85</f>
        <v>158.304</v>
      </c>
      <c r="J22" s="33">
        <f>F22*0.8</f>
        <v>148.99200000000002</v>
      </c>
      <c r="K22" s="34">
        <v>15</v>
      </c>
      <c r="L22" s="35"/>
      <c r="M22" s="36"/>
    </row>
    <row r="23" spans="3:13" x14ac:dyDescent="0.2">
      <c r="C23" s="30"/>
      <c r="D23" s="31" t="s">
        <v>18</v>
      </c>
      <c r="E23" s="32">
        <v>184.3</v>
      </c>
      <c r="F23" s="33">
        <f>E23-E23/100*$F$7</f>
        <v>184.3</v>
      </c>
      <c r="G23" s="33">
        <f>F23*0.95</f>
        <v>175.08500000000001</v>
      </c>
      <c r="H23" s="33">
        <f>F23*0.9</f>
        <v>165.87</v>
      </c>
      <c r="I23" s="33">
        <f>F23*0.85</f>
        <v>156.655</v>
      </c>
      <c r="J23" s="33">
        <f>F23*0.8</f>
        <v>147.44000000000003</v>
      </c>
      <c r="K23" s="34">
        <v>15</v>
      </c>
      <c r="L23" s="35"/>
      <c r="M23" s="36"/>
    </row>
    <row r="24" spans="3:13" ht="28.5" customHeight="1" x14ac:dyDescent="0.2">
      <c r="C24" s="30"/>
      <c r="D24" s="31" t="s">
        <v>19</v>
      </c>
      <c r="E24" s="32">
        <v>185.76</v>
      </c>
      <c r="F24" s="33">
        <f>E24-E24/100*$F$7</f>
        <v>185.76</v>
      </c>
      <c r="G24" s="33">
        <f>F24*0.95</f>
        <v>176.47199999999998</v>
      </c>
      <c r="H24" s="33">
        <f>F24*0.9</f>
        <v>167.184</v>
      </c>
      <c r="I24" s="33">
        <f>F24*0.85</f>
        <v>157.89599999999999</v>
      </c>
      <c r="J24" s="33">
        <f>F24*0.8</f>
        <v>148.608</v>
      </c>
      <c r="K24" s="34">
        <v>15</v>
      </c>
      <c r="L24" s="35"/>
      <c r="M24" s="36"/>
    </row>
    <row r="25" spans="3:13" x14ac:dyDescent="0.2">
      <c r="C25" s="30"/>
      <c r="D25" s="31" t="s">
        <v>20</v>
      </c>
      <c r="E25" s="32">
        <v>186.24</v>
      </c>
      <c r="F25" s="33">
        <f>E25-E25/100*$F$7</f>
        <v>186.24</v>
      </c>
      <c r="G25" s="33">
        <f>F25*0.95</f>
        <v>176.928</v>
      </c>
      <c r="H25" s="33">
        <f>F25*0.9</f>
        <v>167.61600000000001</v>
      </c>
      <c r="I25" s="33">
        <f>F25*0.85</f>
        <v>158.304</v>
      </c>
      <c r="J25" s="33">
        <f>F25*0.8</f>
        <v>148.99200000000002</v>
      </c>
      <c r="K25" s="34">
        <v>15</v>
      </c>
      <c r="L25" s="35"/>
      <c r="M25" s="36"/>
    </row>
    <row r="26" spans="3:13" x14ac:dyDescent="0.2">
      <c r="C26" s="30"/>
      <c r="D26" s="31" t="s">
        <v>21</v>
      </c>
      <c r="E26" s="32">
        <v>186</v>
      </c>
      <c r="F26" s="33">
        <f>E26-E26/100*$F$7</f>
        <v>186</v>
      </c>
      <c r="G26" s="33">
        <f>F26*0.95</f>
        <v>176.7</v>
      </c>
      <c r="H26" s="33">
        <f>F26*0.9</f>
        <v>167.4</v>
      </c>
      <c r="I26" s="33">
        <f>F26*0.85</f>
        <v>158.1</v>
      </c>
      <c r="J26" s="33">
        <f>F26*0.8</f>
        <v>148.80000000000001</v>
      </c>
      <c r="K26" s="34">
        <v>15</v>
      </c>
      <c r="L26" s="35"/>
      <c r="M26" s="36"/>
    </row>
    <row r="27" spans="3:13" x14ac:dyDescent="0.2">
      <c r="C27" s="30"/>
      <c r="D27" s="37" t="s">
        <v>22</v>
      </c>
      <c r="E27" s="32"/>
      <c r="F27" s="38"/>
      <c r="G27" s="38"/>
      <c r="H27" s="38"/>
      <c r="I27" s="38"/>
      <c r="J27" s="38"/>
      <c r="K27" s="34"/>
      <c r="L27" s="35"/>
      <c r="M27" s="36"/>
    </row>
    <row r="28" spans="3:13" x14ac:dyDescent="0.2">
      <c r="C28" s="39"/>
      <c r="D28" s="31" t="s">
        <v>23</v>
      </c>
      <c r="E28" s="32">
        <v>99.92</v>
      </c>
      <c r="F28" s="33">
        <f>E28-E28/100*$F$7</f>
        <v>99.92</v>
      </c>
      <c r="G28" s="33">
        <f>F28*0.95</f>
        <v>94.923999999999992</v>
      </c>
      <c r="H28" s="33">
        <f>F28*0.9</f>
        <v>89.927999999999997</v>
      </c>
      <c r="I28" s="33">
        <f>F28*0.85</f>
        <v>84.932000000000002</v>
      </c>
      <c r="J28" s="33">
        <f>F28*0.8</f>
        <v>79.936000000000007</v>
      </c>
      <c r="K28" s="34">
        <v>18</v>
      </c>
      <c r="L28" s="35"/>
      <c r="M28" s="36"/>
    </row>
    <row r="29" spans="3:13" x14ac:dyDescent="0.2">
      <c r="C29" s="39"/>
      <c r="D29" s="31" t="s">
        <v>24</v>
      </c>
      <c r="E29" s="32">
        <v>154.53</v>
      </c>
      <c r="F29" s="33">
        <f>E29-E29/100*$F$7</f>
        <v>154.53</v>
      </c>
      <c r="G29" s="33">
        <f>F29*0.95</f>
        <v>146.80349999999999</v>
      </c>
      <c r="H29" s="33">
        <f>F29*0.9</f>
        <v>139.077</v>
      </c>
      <c r="I29" s="33">
        <f>F29*0.85</f>
        <v>131.35050000000001</v>
      </c>
      <c r="J29" s="33">
        <f>F29*0.8</f>
        <v>123.62400000000001</v>
      </c>
      <c r="K29" s="34">
        <v>18</v>
      </c>
      <c r="L29" s="35"/>
      <c r="M29" s="36"/>
    </row>
    <row r="30" spans="3:13" ht="30" customHeight="1" x14ac:dyDescent="0.2">
      <c r="C30" s="9" t="s">
        <v>25</v>
      </c>
      <c r="D30" s="9"/>
      <c r="E30" s="9"/>
      <c r="F30" s="9"/>
      <c r="G30" s="9"/>
      <c r="H30" s="9"/>
      <c r="I30" s="9"/>
      <c r="J30" s="9"/>
      <c r="K30" s="9"/>
      <c r="L30" s="40"/>
      <c r="M30" s="36"/>
    </row>
    <row r="31" spans="3:13" ht="30" customHeight="1" x14ac:dyDescent="0.2">
      <c r="C31" s="29"/>
      <c r="D31" s="29" t="s">
        <v>16</v>
      </c>
      <c r="E31" s="29"/>
      <c r="F31" s="29"/>
      <c r="G31" s="29"/>
      <c r="H31" s="29"/>
      <c r="I31" s="29"/>
      <c r="J31" s="29"/>
      <c r="K31" s="29"/>
      <c r="L31" s="40"/>
      <c r="M31" s="36"/>
    </row>
    <row r="32" spans="3:13" x14ac:dyDescent="0.2">
      <c r="C32" s="39"/>
      <c r="D32" s="41" t="s">
        <v>26</v>
      </c>
      <c r="E32" s="32">
        <v>145.02000000000001</v>
      </c>
      <c r="F32" s="33">
        <f>E32-E32/100*$F$7</f>
        <v>145.02000000000001</v>
      </c>
      <c r="G32" s="33">
        <f>F32*0.95</f>
        <v>137.76900000000001</v>
      </c>
      <c r="H32" s="33">
        <f>F32*0.9</f>
        <v>130.518</v>
      </c>
      <c r="I32" s="33">
        <f>F32*0.85</f>
        <v>123.26700000000001</v>
      </c>
      <c r="J32" s="33">
        <f>F32*0.8</f>
        <v>116.01600000000002</v>
      </c>
      <c r="K32" s="34">
        <v>30</v>
      </c>
      <c r="L32" s="40"/>
      <c r="M32" s="36"/>
    </row>
    <row r="33" spans="3:13" x14ac:dyDescent="0.2">
      <c r="C33" s="39"/>
      <c r="D33" s="41" t="s">
        <v>27</v>
      </c>
      <c r="E33" s="32">
        <v>206.61</v>
      </c>
      <c r="F33" s="33">
        <f>E33-E33/100*$F$7</f>
        <v>206.61</v>
      </c>
      <c r="G33" s="33">
        <f>F33*0.95</f>
        <v>196.27950000000001</v>
      </c>
      <c r="H33" s="33">
        <f>F33*0.9</f>
        <v>185.94900000000001</v>
      </c>
      <c r="I33" s="33">
        <f>F33*0.85</f>
        <v>175.61850000000001</v>
      </c>
      <c r="J33" s="33">
        <f>F33*0.8</f>
        <v>165.28800000000001</v>
      </c>
      <c r="K33" s="34">
        <v>15</v>
      </c>
      <c r="L33" s="40"/>
      <c r="M33" s="36"/>
    </row>
    <row r="34" spans="3:13" x14ac:dyDescent="0.2">
      <c r="C34" s="39"/>
      <c r="D34" s="41" t="s">
        <v>28</v>
      </c>
      <c r="E34" s="32">
        <v>206.61</v>
      </c>
      <c r="F34" s="33">
        <f>E34-E34/100*$F$7</f>
        <v>206.61</v>
      </c>
      <c r="G34" s="33">
        <f>F34*0.95</f>
        <v>196.27950000000001</v>
      </c>
      <c r="H34" s="33">
        <f>F34*0.9</f>
        <v>185.94900000000001</v>
      </c>
      <c r="I34" s="33">
        <f>F34*0.85</f>
        <v>175.61850000000001</v>
      </c>
      <c r="J34" s="33">
        <f>F34*0.8</f>
        <v>165.28800000000001</v>
      </c>
      <c r="K34" s="34">
        <v>15</v>
      </c>
      <c r="L34" s="40"/>
      <c r="M34" s="36"/>
    </row>
    <row r="35" spans="3:13" x14ac:dyDescent="0.2">
      <c r="C35" s="42"/>
      <c r="D35" s="43" t="s">
        <v>29</v>
      </c>
      <c r="E35" s="44">
        <v>206.61</v>
      </c>
      <c r="F35" s="45">
        <f>E35-E35/100*$F$7</f>
        <v>206.61</v>
      </c>
      <c r="G35" s="45">
        <f>F35*0.95</f>
        <v>196.27950000000001</v>
      </c>
      <c r="H35" s="45">
        <f>F35*0.9</f>
        <v>185.94900000000001</v>
      </c>
      <c r="I35" s="45">
        <f>F35*0.85</f>
        <v>175.61850000000001</v>
      </c>
      <c r="J35" s="45">
        <f>F35*0.8</f>
        <v>165.28800000000001</v>
      </c>
      <c r="K35" s="46">
        <v>15</v>
      </c>
      <c r="L35" s="35"/>
      <c r="M35" s="36"/>
    </row>
    <row r="36" spans="3:13" x14ac:dyDescent="0.2">
      <c r="C36" s="47"/>
      <c r="D36" s="48" t="s">
        <v>30</v>
      </c>
      <c r="E36" s="49">
        <v>284</v>
      </c>
      <c r="F36" s="33">
        <f>E36-E36/100*$F$7</f>
        <v>284</v>
      </c>
      <c r="G36" s="33">
        <f>F36*0.95</f>
        <v>269.8</v>
      </c>
      <c r="H36" s="33">
        <f>F36*0.9</f>
        <v>255.6</v>
      </c>
      <c r="I36" s="33">
        <f>F36*0.85</f>
        <v>241.4</v>
      </c>
      <c r="J36" s="33">
        <f>F36*0.8</f>
        <v>227.20000000000002</v>
      </c>
      <c r="K36" s="50">
        <v>15</v>
      </c>
      <c r="L36" s="35"/>
      <c r="M36" s="36"/>
    </row>
    <row r="37" spans="3:13" ht="30" customHeight="1" x14ac:dyDescent="0.2">
      <c r="C37" s="51"/>
      <c r="D37" s="51" t="s">
        <v>31</v>
      </c>
      <c r="E37" s="51"/>
      <c r="F37" s="51"/>
      <c r="G37" s="51"/>
      <c r="H37" s="51"/>
      <c r="I37" s="51"/>
      <c r="J37" s="51"/>
      <c r="K37" s="51"/>
      <c r="L37" s="35"/>
      <c r="M37" s="36"/>
    </row>
    <row r="38" spans="3:13" x14ac:dyDescent="0.2">
      <c r="C38" s="52"/>
      <c r="D38" s="53" t="s">
        <v>32</v>
      </c>
      <c r="E38" s="54">
        <v>99.92</v>
      </c>
      <c r="F38" s="55">
        <f t="shared" ref="F38:F44" si="0">E38-E38/100*$F$7</f>
        <v>99.92</v>
      </c>
      <c r="G38" s="55">
        <f t="shared" ref="G38:G44" si="1">F38*0.95</f>
        <v>94.923999999999992</v>
      </c>
      <c r="H38" s="55">
        <f t="shared" ref="H38:H44" si="2">F38*0.9</f>
        <v>89.927999999999997</v>
      </c>
      <c r="I38" s="55">
        <f t="shared" ref="I38:I44" si="3">F38*0.85</f>
        <v>84.932000000000002</v>
      </c>
      <c r="J38" s="55">
        <f t="shared" ref="J38:J44" si="4">F38*0.8</f>
        <v>79.936000000000007</v>
      </c>
      <c r="K38" s="56">
        <v>18</v>
      </c>
      <c r="L38" s="35"/>
      <c r="M38" s="36"/>
    </row>
    <row r="39" spans="3:13" x14ac:dyDescent="0.2">
      <c r="C39" s="39"/>
      <c r="D39" s="41" t="s">
        <v>33</v>
      </c>
      <c r="E39" s="54">
        <v>100.02</v>
      </c>
      <c r="F39" s="33">
        <f t="shared" si="0"/>
        <v>100.02</v>
      </c>
      <c r="G39" s="33">
        <f t="shared" si="1"/>
        <v>95.018999999999991</v>
      </c>
      <c r="H39" s="33">
        <f t="shared" si="2"/>
        <v>90.018000000000001</v>
      </c>
      <c r="I39" s="33">
        <f t="shared" si="3"/>
        <v>85.016999999999996</v>
      </c>
      <c r="J39" s="33">
        <f t="shared" si="4"/>
        <v>80.016000000000005</v>
      </c>
      <c r="K39" s="34">
        <v>18</v>
      </c>
      <c r="L39" s="35"/>
      <c r="M39" s="36"/>
    </row>
    <row r="40" spans="3:13" x14ac:dyDescent="0.2">
      <c r="C40" s="39"/>
      <c r="D40" s="41" t="s">
        <v>34</v>
      </c>
      <c r="E40" s="54">
        <v>100.02</v>
      </c>
      <c r="F40" s="33">
        <f t="shared" si="0"/>
        <v>100.02</v>
      </c>
      <c r="G40" s="33">
        <f t="shared" si="1"/>
        <v>95.018999999999991</v>
      </c>
      <c r="H40" s="33">
        <f t="shared" si="2"/>
        <v>90.018000000000001</v>
      </c>
      <c r="I40" s="33">
        <f t="shared" si="3"/>
        <v>85.016999999999996</v>
      </c>
      <c r="J40" s="33">
        <f t="shared" si="4"/>
        <v>80.016000000000005</v>
      </c>
      <c r="K40" s="34">
        <v>18</v>
      </c>
      <c r="L40" s="35"/>
      <c r="M40" s="36"/>
    </row>
    <row r="41" spans="3:13" x14ac:dyDescent="0.2">
      <c r="C41" s="39"/>
      <c r="D41" s="41" t="s">
        <v>35</v>
      </c>
      <c r="E41" s="54">
        <v>100.02</v>
      </c>
      <c r="F41" s="33">
        <f t="shared" si="0"/>
        <v>100.02</v>
      </c>
      <c r="G41" s="33">
        <f t="shared" si="1"/>
        <v>95.018999999999991</v>
      </c>
      <c r="H41" s="33">
        <f t="shared" si="2"/>
        <v>90.018000000000001</v>
      </c>
      <c r="I41" s="33">
        <f t="shared" si="3"/>
        <v>85.016999999999996</v>
      </c>
      <c r="J41" s="33">
        <f t="shared" si="4"/>
        <v>80.016000000000005</v>
      </c>
      <c r="K41" s="34">
        <v>18</v>
      </c>
      <c r="L41" s="57"/>
      <c r="M41" s="36"/>
    </row>
    <row r="42" spans="3:13" x14ac:dyDescent="0.2">
      <c r="C42" s="39"/>
      <c r="D42" s="41" t="s">
        <v>36</v>
      </c>
      <c r="E42" s="54">
        <v>100.02</v>
      </c>
      <c r="F42" s="33">
        <f t="shared" si="0"/>
        <v>100.02</v>
      </c>
      <c r="G42" s="33">
        <f t="shared" si="1"/>
        <v>95.018999999999991</v>
      </c>
      <c r="H42" s="33">
        <f t="shared" si="2"/>
        <v>90.018000000000001</v>
      </c>
      <c r="I42" s="33">
        <f t="shared" si="3"/>
        <v>85.016999999999996</v>
      </c>
      <c r="J42" s="33">
        <f t="shared" si="4"/>
        <v>80.016000000000005</v>
      </c>
      <c r="K42" s="34">
        <v>18</v>
      </c>
      <c r="L42" s="40" t="e">
        <f>#REF!/1.18</f>
        <v>#REF!</v>
      </c>
      <c r="M42" s="36"/>
    </row>
    <row r="43" spans="3:13" x14ac:dyDescent="0.2">
      <c r="C43" s="39"/>
      <c r="D43" s="41" t="s">
        <v>37</v>
      </c>
      <c r="E43" s="32">
        <v>269</v>
      </c>
      <c r="F43" s="33">
        <f t="shared" si="0"/>
        <v>269</v>
      </c>
      <c r="G43" s="33">
        <f t="shared" si="1"/>
        <v>255.54999999999998</v>
      </c>
      <c r="H43" s="33">
        <f t="shared" si="2"/>
        <v>242.1</v>
      </c>
      <c r="I43" s="33">
        <f t="shared" si="3"/>
        <v>228.65</v>
      </c>
      <c r="J43" s="33">
        <f t="shared" si="4"/>
        <v>215.20000000000002</v>
      </c>
      <c r="K43" s="34">
        <v>1</v>
      </c>
      <c r="L43" s="40"/>
      <c r="M43" s="36"/>
    </row>
    <row r="44" spans="3:13" x14ac:dyDescent="0.2">
      <c r="C44" s="39"/>
      <c r="D44" s="58" t="s">
        <v>38</v>
      </c>
      <c r="E44" s="32">
        <v>154.53</v>
      </c>
      <c r="F44" s="33">
        <f t="shared" si="0"/>
        <v>154.53</v>
      </c>
      <c r="G44" s="33">
        <f t="shared" si="1"/>
        <v>146.80349999999999</v>
      </c>
      <c r="H44" s="33">
        <f t="shared" si="2"/>
        <v>139.077</v>
      </c>
      <c r="I44" s="33">
        <f t="shared" si="3"/>
        <v>131.35050000000001</v>
      </c>
      <c r="J44" s="33">
        <f t="shared" si="4"/>
        <v>123.62400000000001</v>
      </c>
      <c r="K44" s="34">
        <v>18</v>
      </c>
      <c r="L44" s="40"/>
      <c r="M44" s="36"/>
    </row>
    <row r="45" spans="3:13" ht="29.25" customHeight="1" x14ac:dyDescent="0.2">
      <c r="C45" s="9" t="s">
        <v>39</v>
      </c>
      <c r="D45" s="9"/>
      <c r="E45" s="9"/>
      <c r="F45" s="9"/>
      <c r="G45" s="9"/>
      <c r="H45" s="9"/>
      <c r="I45" s="9"/>
      <c r="J45" s="9"/>
      <c r="K45" s="9"/>
      <c r="L45" s="40"/>
      <c r="M45" s="36"/>
    </row>
    <row r="46" spans="3:13" x14ac:dyDescent="0.2">
      <c r="C46" s="59"/>
      <c r="D46" s="60" t="s">
        <v>40</v>
      </c>
      <c r="E46" s="49">
        <v>305</v>
      </c>
      <c r="F46" s="33">
        <f t="shared" ref="F46:F51" si="5">E46-E46/100*$F$7</f>
        <v>305</v>
      </c>
      <c r="G46" s="33">
        <f t="shared" ref="G46:G51" si="6">F46*0.95</f>
        <v>289.75</v>
      </c>
      <c r="H46" s="33">
        <f t="shared" ref="H46:H51" si="7">F46*0.9</f>
        <v>274.5</v>
      </c>
      <c r="I46" s="33">
        <f t="shared" ref="I46:I51" si="8">F46*0.85</f>
        <v>259.25</v>
      </c>
      <c r="J46" s="33">
        <f t="shared" ref="J46:J51" si="9">F46*0.8</f>
        <v>244</v>
      </c>
      <c r="K46" s="50">
        <v>10</v>
      </c>
      <c r="L46" s="40"/>
      <c r="M46" s="36"/>
    </row>
    <row r="47" spans="3:13" x14ac:dyDescent="0.2">
      <c r="C47" s="59"/>
      <c r="D47" s="60" t="s">
        <v>41</v>
      </c>
      <c r="E47" s="49">
        <v>221</v>
      </c>
      <c r="F47" s="33">
        <f t="shared" si="5"/>
        <v>221</v>
      </c>
      <c r="G47" s="33">
        <f t="shared" si="6"/>
        <v>209.95</v>
      </c>
      <c r="H47" s="33">
        <f t="shared" si="7"/>
        <v>198.9</v>
      </c>
      <c r="I47" s="33">
        <f t="shared" si="8"/>
        <v>187.85</v>
      </c>
      <c r="J47" s="33">
        <f t="shared" si="9"/>
        <v>176.8</v>
      </c>
      <c r="K47" s="50">
        <v>10</v>
      </c>
      <c r="L47" s="40"/>
      <c r="M47" s="36"/>
    </row>
    <row r="48" spans="3:13" x14ac:dyDescent="0.2">
      <c r="C48" s="59"/>
      <c r="D48" s="48" t="s">
        <v>42</v>
      </c>
      <c r="E48" s="49">
        <v>224.32</v>
      </c>
      <c r="F48" s="33">
        <f t="shared" si="5"/>
        <v>224.32</v>
      </c>
      <c r="G48" s="33">
        <f t="shared" si="6"/>
        <v>213.10399999999998</v>
      </c>
      <c r="H48" s="33">
        <f t="shared" si="7"/>
        <v>201.88800000000001</v>
      </c>
      <c r="I48" s="33">
        <f t="shared" si="8"/>
        <v>190.672</v>
      </c>
      <c r="J48" s="33">
        <f t="shared" si="9"/>
        <v>179.45600000000002</v>
      </c>
      <c r="K48" s="50">
        <v>10</v>
      </c>
      <c r="L48" s="40"/>
      <c r="M48" s="36"/>
    </row>
    <row r="49" spans="3:13" x14ac:dyDescent="0.2">
      <c r="C49" s="59"/>
      <c r="D49" s="48" t="s">
        <v>43</v>
      </c>
      <c r="E49" s="49">
        <v>224.32</v>
      </c>
      <c r="F49" s="33">
        <f t="shared" si="5"/>
        <v>224.32</v>
      </c>
      <c r="G49" s="33">
        <f t="shared" si="6"/>
        <v>213.10399999999998</v>
      </c>
      <c r="H49" s="33">
        <f t="shared" si="7"/>
        <v>201.88800000000001</v>
      </c>
      <c r="I49" s="33">
        <f t="shared" si="8"/>
        <v>190.672</v>
      </c>
      <c r="J49" s="33">
        <f t="shared" si="9"/>
        <v>179.45600000000002</v>
      </c>
      <c r="K49" s="50">
        <v>10</v>
      </c>
      <c r="L49" s="40"/>
      <c r="M49" s="36"/>
    </row>
    <row r="50" spans="3:13" x14ac:dyDescent="0.2">
      <c r="C50" s="59"/>
      <c r="D50" s="48" t="s">
        <v>44</v>
      </c>
      <c r="E50" s="49">
        <v>224.32</v>
      </c>
      <c r="F50" s="33">
        <f t="shared" si="5"/>
        <v>224.32</v>
      </c>
      <c r="G50" s="33">
        <f t="shared" si="6"/>
        <v>213.10399999999998</v>
      </c>
      <c r="H50" s="33">
        <f t="shared" si="7"/>
        <v>201.88800000000001</v>
      </c>
      <c r="I50" s="33">
        <f t="shared" si="8"/>
        <v>190.672</v>
      </c>
      <c r="J50" s="33">
        <f t="shared" si="9"/>
        <v>179.45600000000002</v>
      </c>
      <c r="K50" s="50">
        <v>10</v>
      </c>
      <c r="L50" s="40"/>
      <c r="M50" s="36"/>
    </row>
    <row r="51" spans="3:13" x14ac:dyDescent="0.2">
      <c r="C51" s="59"/>
      <c r="D51" s="60" t="s">
        <v>45</v>
      </c>
      <c r="E51" s="49">
        <v>224.32</v>
      </c>
      <c r="F51" s="33">
        <f t="shared" si="5"/>
        <v>224.32</v>
      </c>
      <c r="G51" s="33">
        <f t="shared" si="6"/>
        <v>213.10399999999998</v>
      </c>
      <c r="H51" s="33">
        <f t="shared" si="7"/>
        <v>201.88800000000001</v>
      </c>
      <c r="I51" s="33">
        <f t="shared" si="8"/>
        <v>190.672</v>
      </c>
      <c r="J51" s="33">
        <f t="shared" si="9"/>
        <v>179.45600000000002</v>
      </c>
      <c r="K51" s="50">
        <v>10</v>
      </c>
      <c r="L51" s="40"/>
      <c r="M51" s="36"/>
    </row>
    <row r="52" spans="3:13" x14ac:dyDescent="0.2">
      <c r="C52" s="59"/>
      <c r="D52" s="61"/>
      <c r="E52" s="62"/>
      <c r="F52" s="63"/>
      <c r="G52" s="63"/>
      <c r="H52" s="63"/>
      <c r="I52" s="63"/>
      <c r="J52" s="63"/>
      <c r="K52" s="64"/>
      <c r="L52" s="40"/>
      <c r="M52" s="36"/>
    </row>
    <row r="53" spans="3:13" ht="30" customHeight="1" x14ac:dyDescent="0.2">
      <c r="C53" s="8" t="s">
        <v>46</v>
      </c>
      <c r="D53" s="8"/>
      <c r="E53" s="8"/>
      <c r="F53" s="8"/>
      <c r="G53" s="8"/>
      <c r="H53" s="8"/>
      <c r="I53" s="8"/>
      <c r="J53" s="8"/>
      <c r="K53" s="8"/>
      <c r="L53" s="65"/>
    </row>
    <row r="54" spans="3:13" ht="30" customHeight="1" x14ac:dyDescent="0.2">
      <c r="C54" s="7" t="s">
        <v>47</v>
      </c>
      <c r="D54" s="7"/>
      <c r="E54" s="66"/>
      <c r="F54" s="66"/>
      <c r="G54" s="66"/>
      <c r="H54" s="66"/>
      <c r="I54" s="66"/>
      <c r="J54" s="66"/>
      <c r="K54" s="67"/>
      <c r="L54" s="65"/>
    </row>
    <row r="55" spans="3:13" ht="30" customHeight="1" x14ac:dyDescent="0.2">
      <c r="C55" s="68"/>
      <c r="D55" s="69" t="s">
        <v>48</v>
      </c>
      <c r="E55" s="38">
        <v>59.59</v>
      </c>
      <c r="F55" s="33">
        <f>E55-E55/100*$F$7</f>
        <v>59.59</v>
      </c>
      <c r="G55" s="33">
        <f>F55*0.95</f>
        <v>56.610500000000002</v>
      </c>
      <c r="H55" s="33">
        <f>F55*0.9</f>
        <v>53.631000000000007</v>
      </c>
      <c r="I55" s="33">
        <f>F55*0.85</f>
        <v>50.651499999999999</v>
      </c>
      <c r="J55" s="33">
        <f>F55*0.8</f>
        <v>47.672000000000004</v>
      </c>
      <c r="K55" s="50">
        <v>10</v>
      </c>
      <c r="L55" s="65"/>
    </row>
    <row r="56" spans="3:13" s="70" customFormat="1" ht="30" customHeight="1" x14ac:dyDescent="0.2">
      <c r="C56" s="6" t="s">
        <v>49</v>
      </c>
      <c r="D56" s="6"/>
      <c r="E56" s="6"/>
      <c r="F56" s="6"/>
      <c r="G56" s="6"/>
      <c r="H56" s="6"/>
      <c r="I56" s="6"/>
      <c r="J56" s="6"/>
      <c r="K56" s="6"/>
      <c r="L56" s="71"/>
    </row>
    <row r="57" spans="3:13" ht="30" customHeight="1" x14ac:dyDescent="0.2">
      <c r="C57" s="5" t="s">
        <v>50</v>
      </c>
      <c r="D57" s="5"/>
      <c r="E57" s="5"/>
      <c r="F57" s="5"/>
      <c r="G57" s="5"/>
      <c r="H57" s="5"/>
      <c r="I57" s="5"/>
      <c r="J57" s="5"/>
      <c r="K57" s="5"/>
      <c r="L57" s="65"/>
    </row>
    <row r="58" spans="3:13" ht="30" customHeight="1" x14ac:dyDescent="0.2">
      <c r="C58" s="68"/>
      <c r="D58" s="60" t="s">
        <v>51</v>
      </c>
      <c r="E58" s="72">
        <v>101.25</v>
      </c>
      <c r="F58" s="33">
        <f t="shared" ref="F58:F64" si="10">E58-E58/100*$F$7</f>
        <v>101.25</v>
      </c>
      <c r="G58" s="33">
        <f t="shared" ref="G58:G64" si="11">F58*0.95</f>
        <v>96.1875</v>
      </c>
      <c r="H58" s="33">
        <f t="shared" ref="H58:H64" si="12">F58*0.9</f>
        <v>91.125</v>
      </c>
      <c r="I58" s="33">
        <f t="shared" ref="I58:I64" si="13">F58*0.85</f>
        <v>86.0625</v>
      </c>
      <c r="J58" s="33">
        <f t="shared" ref="J58:J64" si="14">F58*0.8</f>
        <v>81</v>
      </c>
      <c r="K58" s="50">
        <v>21</v>
      </c>
      <c r="L58" s="65"/>
    </row>
    <row r="59" spans="3:13" ht="30" customHeight="1" x14ac:dyDescent="0.2">
      <c r="C59" s="68"/>
      <c r="D59" s="58" t="s">
        <v>52</v>
      </c>
      <c r="E59" s="38">
        <v>102</v>
      </c>
      <c r="F59" s="33">
        <f t="shared" si="10"/>
        <v>102</v>
      </c>
      <c r="G59" s="33">
        <f t="shared" si="11"/>
        <v>96.899999999999991</v>
      </c>
      <c r="H59" s="33">
        <f t="shared" si="12"/>
        <v>91.8</v>
      </c>
      <c r="I59" s="33">
        <f t="shared" si="13"/>
        <v>86.7</v>
      </c>
      <c r="J59" s="33">
        <f t="shared" si="14"/>
        <v>81.600000000000009</v>
      </c>
      <c r="K59" s="73">
        <v>21</v>
      </c>
      <c r="L59" s="65"/>
    </row>
    <row r="60" spans="3:13" ht="30" customHeight="1" x14ac:dyDescent="0.2">
      <c r="C60" s="68"/>
      <c r="D60" s="41" t="s">
        <v>53</v>
      </c>
      <c r="E60" s="38">
        <v>102</v>
      </c>
      <c r="F60" s="33">
        <f t="shared" si="10"/>
        <v>102</v>
      </c>
      <c r="G60" s="33">
        <f t="shared" si="11"/>
        <v>96.899999999999991</v>
      </c>
      <c r="H60" s="33">
        <f t="shared" si="12"/>
        <v>91.8</v>
      </c>
      <c r="I60" s="33">
        <f t="shared" si="13"/>
        <v>86.7</v>
      </c>
      <c r="J60" s="33">
        <f t="shared" si="14"/>
        <v>81.600000000000009</v>
      </c>
      <c r="K60" s="34">
        <v>21</v>
      </c>
      <c r="L60" s="65"/>
    </row>
    <row r="61" spans="3:13" ht="30" customHeight="1" x14ac:dyDescent="0.2">
      <c r="C61" s="68"/>
      <c r="D61" s="58" t="s">
        <v>54</v>
      </c>
      <c r="E61" s="38">
        <v>102</v>
      </c>
      <c r="F61" s="33">
        <f t="shared" si="10"/>
        <v>102</v>
      </c>
      <c r="G61" s="33">
        <f t="shared" si="11"/>
        <v>96.899999999999991</v>
      </c>
      <c r="H61" s="33">
        <f t="shared" si="12"/>
        <v>91.8</v>
      </c>
      <c r="I61" s="33">
        <f t="shared" si="13"/>
        <v>86.7</v>
      </c>
      <c r="J61" s="33">
        <f t="shared" si="14"/>
        <v>81.600000000000009</v>
      </c>
      <c r="K61" s="73">
        <v>21</v>
      </c>
      <c r="L61" s="65"/>
    </row>
    <row r="62" spans="3:13" ht="30" customHeight="1" x14ac:dyDescent="0.2">
      <c r="C62" s="68"/>
      <c r="D62" s="41" t="s">
        <v>55</v>
      </c>
      <c r="E62" s="38">
        <v>102</v>
      </c>
      <c r="F62" s="33">
        <f t="shared" si="10"/>
        <v>102</v>
      </c>
      <c r="G62" s="33">
        <f t="shared" si="11"/>
        <v>96.899999999999991</v>
      </c>
      <c r="H62" s="33">
        <f t="shared" si="12"/>
        <v>91.8</v>
      </c>
      <c r="I62" s="33">
        <f t="shared" si="13"/>
        <v>86.7</v>
      </c>
      <c r="J62" s="33">
        <f t="shared" si="14"/>
        <v>81.600000000000009</v>
      </c>
      <c r="K62" s="34">
        <v>21</v>
      </c>
      <c r="L62" s="65"/>
    </row>
    <row r="63" spans="3:13" ht="30" customHeight="1" x14ac:dyDescent="0.2">
      <c r="C63" s="68"/>
      <c r="D63" s="41" t="s">
        <v>56</v>
      </c>
      <c r="E63" s="38">
        <v>102</v>
      </c>
      <c r="F63" s="33">
        <f t="shared" si="10"/>
        <v>102</v>
      </c>
      <c r="G63" s="33">
        <f t="shared" si="11"/>
        <v>96.899999999999991</v>
      </c>
      <c r="H63" s="33">
        <f t="shared" si="12"/>
        <v>91.8</v>
      </c>
      <c r="I63" s="33">
        <f t="shared" si="13"/>
        <v>86.7</v>
      </c>
      <c r="J63" s="33">
        <f t="shared" si="14"/>
        <v>81.600000000000009</v>
      </c>
      <c r="K63" s="34">
        <v>21</v>
      </c>
      <c r="L63" s="65"/>
    </row>
    <row r="64" spans="3:13" ht="30" customHeight="1" x14ac:dyDescent="0.2">
      <c r="C64" s="68"/>
      <c r="D64" s="41" t="s">
        <v>57</v>
      </c>
      <c r="E64" s="38">
        <v>102</v>
      </c>
      <c r="F64" s="33">
        <f t="shared" si="10"/>
        <v>102</v>
      </c>
      <c r="G64" s="33">
        <f t="shared" si="11"/>
        <v>96.899999999999991</v>
      </c>
      <c r="H64" s="33">
        <f t="shared" si="12"/>
        <v>91.8</v>
      </c>
      <c r="I64" s="33">
        <f t="shared" si="13"/>
        <v>86.7</v>
      </c>
      <c r="J64" s="33">
        <f t="shared" si="14"/>
        <v>81.600000000000009</v>
      </c>
      <c r="K64" s="34">
        <v>21</v>
      </c>
      <c r="L64" s="65"/>
    </row>
    <row r="65" spans="3:12" ht="30" customHeight="1" x14ac:dyDescent="0.2">
      <c r="C65" s="5" t="s">
        <v>58</v>
      </c>
      <c r="D65" s="5"/>
      <c r="E65" s="5"/>
      <c r="F65" s="5"/>
      <c r="G65" s="5"/>
      <c r="H65" s="5"/>
      <c r="I65" s="5"/>
      <c r="J65" s="5"/>
      <c r="K65" s="5"/>
      <c r="L65" s="65"/>
    </row>
    <row r="66" spans="3:12" ht="32.25" customHeight="1" x14ac:dyDescent="0.2">
      <c r="C66" s="68"/>
      <c r="D66" s="60" t="s">
        <v>59</v>
      </c>
      <c r="E66" s="72">
        <v>101.25</v>
      </c>
      <c r="F66" s="33">
        <v>665</v>
      </c>
      <c r="G66" s="33">
        <f t="shared" ref="G66:G72" si="15">F66*0.95</f>
        <v>631.75</v>
      </c>
      <c r="H66" s="33">
        <f t="shared" ref="H66:H72" si="16">F66*0.9</f>
        <v>598.5</v>
      </c>
      <c r="I66" s="33">
        <f t="shared" ref="I66:I72" si="17">F66*0.85</f>
        <v>565.25</v>
      </c>
      <c r="J66" s="33">
        <f t="shared" ref="J66:J72" si="18">F66*0.8</f>
        <v>532</v>
      </c>
      <c r="K66" s="50">
        <v>2</v>
      </c>
      <c r="L66" s="65"/>
    </row>
    <row r="67" spans="3:12" ht="33" customHeight="1" x14ac:dyDescent="0.2">
      <c r="C67" s="39"/>
      <c r="D67" s="58" t="s">
        <v>60</v>
      </c>
      <c r="E67" s="38">
        <v>102</v>
      </c>
      <c r="F67" s="33">
        <v>668.5</v>
      </c>
      <c r="G67" s="33">
        <f t="shared" si="15"/>
        <v>635.07499999999993</v>
      </c>
      <c r="H67" s="33">
        <f t="shared" si="16"/>
        <v>601.65</v>
      </c>
      <c r="I67" s="33">
        <f t="shared" si="17"/>
        <v>568.22500000000002</v>
      </c>
      <c r="J67" s="33">
        <f t="shared" si="18"/>
        <v>534.80000000000007</v>
      </c>
      <c r="K67" s="73">
        <v>21</v>
      </c>
      <c r="L67" s="65"/>
    </row>
    <row r="68" spans="3:12" ht="31.5" customHeight="1" x14ac:dyDescent="0.2">
      <c r="C68" s="30"/>
      <c r="D68" s="41" t="s">
        <v>61</v>
      </c>
      <c r="E68" s="38">
        <v>102</v>
      </c>
      <c r="F68" s="33">
        <v>668.5</v>
      </c>
      <c r="G68" s="33">
        <f t="shared" si="15"/>
        <v>635.07499999999993</v>
      </c>
      <c r="H68" s="33">
        <f t="shared" si="16"/>
        <v>601.65</v>
      </c>
      <c r="I68" s="33">
        <f t="shared" si="17"/>
        <v>568.22500000000002</v>
      </c>
      <c r="J68" s="33">
        <f t="shared" si="18"/>
        <v>534.80000000000007</v>
      </c>
      <c r="K68" s="50">
        <v>2</v>
      </c>
      <c r="L68" s="65"/>
    </row>
    <row r="69" spans="3:12" ht="33" customHeight="1" x14ac:dyDescent="0.2">
      <c r="C69" s="39"/>
      <c r="D69" s="58" t="s">
        <v>62</v>
      </c>
      <c r="E69" s="38">
        <v>102</v>
      </c>
      <c r="F69" s="33">
        <v>668.5</v>
      </c>
      <c r="G69" s="33">
        <f t="shared" si="15"/>
        <v>635.07499999999993</v>
      </c>
      <c r="H69" s="33">
        <f t="shared" si="16"/>
        <v>601.65</v>
      </c>
      <c r="I69" s="33">
        <f t="shared" si="17"/>
        <v>568.22500000000002</v>
      </c>
      <c r="J69" s="33">
        <f t="shared" si="18"/>
        <v>534.80000000000007</v>
      </c>
      <c r="K69" s="73">
        <v>21</v>
      </c>
      <c r="L69" s="65"/>
    </row>
    <row r="70" spans="3:12" ht="40.5" customHeight="1" x14ac:dyDescent="0.2">
      <c r="C70" s="39"/>
      <c r="D70" s="41" t="s">
        <v>63</v>
      </c>
      <c r="E70" s="38">
        <v>102</v>
      </c>
      <c r="F70" s="33">
        <v>668.5</v>
      </c>
      <c r="G70" s="33">
        <f t="shared" si="15"/>
        <v>635.07499999999993</v>
      </c>
      <c r="H70" s="33">
        <f t="shared" si="16"/>
        <v>601.65</v>
      </c>
      <c r="I70" s="33">
        <f t="shared" si="17"/>
        <v>568.22500000000002</v>
      </c>
      <c r="J70" s="33">
        <f t="shared" si="18"/>
        <v>534.80000000000007</v>
      </c>
      <c r="K70" s="34">
        <v>21</v>
      </c>
      <c r="L70" s="65">
        <f>E68/1.18</f>
        <v>86.440677966101703</v>
      </c>
    </row>
    <row r="71" spans="3:12" ht="35.25" customHeight="1" x14ac:dyDescent="0.2">
      <c r="C71" s="39"/>
      <c r="D71" s="41" t="s">
        <v>64</v>
      </c>
      <c r="E71" s="38">
        <v>102</v>
      </c>
      <c r="F71" s="33">
        <v>668.5</v>
      </c>
      <c r="G71" s="33">
        <f t="shared" si="15"/>
        <v>635.07499999999993</v>
      </c>
      <c r="H71" s="33">
        <f t="shared" si="16"/>
        <v>601.65</v>
      </c>
      <c r="I71" s="33">
        <f t="shared" si="17"/>
        <v>568.22500000000002</v>
      </c>
      <c r="J71" s="33">
        <f t="shared" si="18"/>
        <v>534.80000000000007</v>
      </c>
      <c r="K71" s="34">
        <v>21</v>
      </c>
      <c r="L71" s="74"/>
    </row>
    <row r="72" spans="3:12" ht="35.25" customHeight="1" x14ac:dyDescent="0.2">
      <c r="C72" s="39"/>
      <c r="D72" s="41" t="s">
        <v>65</v>
      </c>
      <c r="E72" s="38">
        <v>102</v>
      </c>
      <c r="F72" s="33">
        <v>668.5</v>
      </c>
      <c r="G72" s="33">
        <f t="shared" si="15"/>
        <v>635.07499999999993</v>
      </c>
      <c r="H72" s="33">
        <f t="shared" si="16"/>
        <v>601.65</v>
      </c>
      <c r="I72" s="33">
        <f t="shared" si="17"/>
        <v>568.22500000000002</v>
      </c>
      <c r="J72" s="33">
        <f t="shared" si="18"/>
        <v>534.80000000000007</v>
      </c>
      <c r="K72" s="34">
        <v>21</v>
      </c>
      <c r="L72" s="65" t="e">
        <f>#REF!/1.18</f>
        <v>#REF!</v>
      </c>
    </row>
    <row r="73" spans="3:12" ht="35.25" customHeight="1" x14ac:dyDescent="0.2">
      <c r="C73" s="5" t="s">
        <v>66</v>
      </c>
      <c r="D73" s="5"/>
      <c r="E73" s="5"/>
      <c r="F73" s="5"/>
      <c r="G73" s="5"/>
      <c r="H73" s="5"/>
      <c r="I73" s="5"/>
      <c r="J73" s="5"/>
      <c r="K73" s="5"/>
      <c r="L73" s="65"/>
    </row>
    <row r="74" spans="3:12" ht="35.25" customHeight="1" x14ac:dyDescent="0.2">
      <c r="C74" s="39"/>
      <c r="D74" s="60" t="s">
        <v>67</v>
      </c>
      <c r="E74" s="38"/>
      <c r="F74" s="33">
        <v>1172.9000000000001</v>
      </c>
      <c r="G74" s="33">
        <f>F74*0.95</f>
        <v>1114.2550000000001</v>
      </c>
      <c r="H74" s="33">
        <f>F74*0.9</f>
        <v>1055.6100000000001</v>
      </c>
      <c r="I74" s="33">
        <f>F74*0.85</f>
        <v>996.96500000000003</v>
      </c>
      <c r="J74" s="33">
        <f>F74*0.8</f>
        <v>938.32000000000016</v>
      </c>
      <c r="K74" s="34"/>
      <c r="L74" s="65"/>
    </row>
    <row r="75" spans="3:12" ht="35.25" customHeight="1" x14ac:dyDescent="0.2">
      <c r="C75" s="39"/>
      <c r="D75" s="60" t="s">
        <v>68</v>
      </c>
      <c r="E75" s="38"/>
      <c r="F75" s="33">
        <v>1181</v>
      </c>
      <c r="G75" s="33">
        <f>F75*0.95</f>
        <v>1121.95</v>
      </c>
      <c r="H75" s="33">
        <f>F75*0.9</f>
        <v>1062.9000000000001</v>
      </c>
      <c r="I75" s="33">
        <f>F75*0.85</f>
        <v>1003.85</v>
      </c>
      <c r="J75" s="33">
        <f>F75*0.8</f>
        <v>944.80000000000007</v>
      </c>
      <c r="K75" s="34"/>
      <c r="L75" s="65"/>
    </row>
    <row r="76" spans="3:12" ht="30" customHeight="1" x14ac:dyDescent="0.2">
      <c r="C76" s="6" t="s">
        <v>69</v>
      </c>
      <c r="D76" s="6"/>
      <c r="E76" s="75"/>
      <c r="F76" s="76"/>
      <c r="G76" s="75"/>
      <c r="H76" s="75"/>
      <c r="I76" s="75"/>
      <c r="J76" s="75"/>
      <c r="K76" s="77"/>
      <c r="L76" s="65">
        <f>E78/1.18</f>
        <v>30.923728813559325</v>
      </c>
    </row>
    <row r="77" spans="3:12" x14ac:dyDescent="0.2">
      <c r="C77" s="39"/>
      <c r="D77" s="78" t="s">
        <v>70</v>
      </c>
      <c r="E77" s="38">
        <v>36.49</v>
      </c>
      <c r="F77" s="33">
        <f>E77-E77/100*$F$7</f>
        <v>36.49</v>
      </c>
      <c r="G77" s="33">
        <f>F77*0.95</f>
        <v>34.665500000000002</v>
      </c>
      <c r="H77" s="33">
        <f>F77*0.9</f>
        <v>32.841000000000001</v>
      </c>
      <c r="I77" s="33">
        <f>F77*0.85</f>
        <v>31.016500000000001</v>
      </c>
      <c r="J77" s="33">
        <f>F77*0.8</f>
        <v>29.192000000000004</v>
      </c>
      <c r="K77" s="79">
        <v>36</v>
      </c>
      <c r="L77" s="65">
        <f>E80/1.18</f>
        <v>88.762711864406782</v>
      </c>
    </row>
    <row r="78" spans="3:12" x14ac:dyDescent="0.2">
      <c r="C78" s="39"/>
      <c r="D78" s="31" t="s">
        <v>71</v>
      </c>
      <c r="E78" s="38">
        <v>36.49</v>
      </c>
      <c r="F78" s="33">
        <f>E78-E78/100*$F$7</f>
        <v>36.49</v>
      </c>
      <c r="G78" s="33">
        <f>F78*0.95</f>
        <v>34.665500000000002</v>
      </c>
      <c r="H78" s="33">
        <f>F78*0.9</f>
        <v>32.841000000000001</v>
      </c>
      <c r="I78" s="33">
        <f>F78*0.85</f>
        <v>31.016500000000001</v>
      </c>
      <c r="J78" s="33">
        <f>F78*0.8</f>
        <v>29.192000000000004</v>
      </c>
      <c r="K78" s="34">
        <v>36</v>
      </c>
      <c r="L78" s="65">
        <f>E81/1.18</f>
        <v>88.762711864406782</v>
      </c>
    </row>
    <row r="79" spans="3:12" ht="30" customHeight="1" x14ac:dyDescent="0.2">
      <c r="C79" s="6" t="s">
        <v>72</v>
      </c>
      <c r="D79" s="6"/>
      <c r="E79" s="75"/>
      <c r="F79" s="76"/>
      <c r="G79" s="75"/>
      <c r="H79" s="75"/>
      <c r="I79" s="75"/>
      <c r="J79" s="75"/>
      <c r="K79" s="77"/>
      <c r="L79" s="65">
        <f>E82/1.18</f>
        <v>471.61016949152543</v>
      </c>
    </row>
    <row r="80" spans="3:12" x14ac:dyDescent="0.2">
      <c r="C80" s="39"/>
      <c r="D80" s="48" t="s">
        <v>73</v>
      </c>
      <c r="E80" s="32">
        <v>104.74</v>
      </c>
      <c r="F80" s="33">
        <f>E80-E80/100*$F$7</f>
        <v>104.74</v>
      </c>
      <c r="G80" s="33">
        <f>F80*0.95</f>
        <v>99.502999999999986</v>
      </c>
      <c r="H80" s="33">
        <f>F80*0.9</f>
        <v>94.265999999999991</v>
      </c>
      <c r="I80" s="33">
        <f>F80*0.85</f>
        <v>89.028999999999996</v>
      </c>
      <c r="J80" s="33">
        <f>F80*0.8</f>
        <v>83.792000000000002</v>
      </c>
      <c r="K80" s="79" t="s">
        <v>74</v>
      </c>
      <c r="L80" s="80"/>
    </row>
    <row r="81" spans="3:12" x14ac:dyDescent="0.2">
      <c r="C81" s="39"/>
      <c r="D81" s="48" t="s">
        <v>75</v>
      </c>
      <c r="E81" s="32">
        <v>104.74</v>
      </c>
      <c r="F81" s="33">
        <f>E81-E81/100*$F$7</f>
        <v>104.74</v>
      </c>
      <c r="G81" s="33">
        <f>F81*0.95</f>
        <v>99.502999999999986</v>
      </c>
      <c r="H81" s="33">
        <f>F81*0.9</f>
        <v>94.265999999999991</v>
      </c>
      <c r="I81" s="33">
        <f>F81*0.85</f>
        <v>89.028999999999996</v>
      </c>
      <c r="J81" s="33">
        <f>F81*0.8</f>
        <v>83.792000000000002</v>
      </c>
      <c r="K81" s="79" t="s">
        <v>74</v>
      </c>
      <c r="L81" s="80"/>
    </row>
    <row r="82" spans="3:12" x14ac:dyDescent="0.2">
      <c r="C82" s="39"/>
      <c r="D82" s="48" t="s">
        <v>76</v>
      </c>
      <c r="E82" s="32">
        <v>556.5</v>
      </c>
      <c r="F82" s="33">
        <f>E82-E82/100*$F$7</f>
        <v>556.5</v>
      </c>
      <c r="G82" s="33">
        <f>F82*0.95</f>
        <v>528.67499999999995</v>
      </c>
      <c r="H82" s="33">
        <f>F82*0.9</f>
        <v>500.85</v>
      </c>
      <c r="I82" s="33">
        <f>F82*0.85</f>
        <v>473.02499999999998</v>
      </c>
      <c r="J82" s="33">
        <f>F82*0.8</f>
        <v>445.20000000000005</v>
      </c>
      <c r="K82" s="79">
        <v>2</v>
      </c>
      <c r="L82" s="80"/>
    </row>
    <row r="83" spans="3:12" s="13" customFormat="1" ht="30" customHeight="1" x14ac:dyDescent="0.2">
      <c r="C83" s="6" t="s">
        <v>77</v>
      </c>
      <c r="D83" s="6"/>
      <c r="E83" s="75"/>
      <c r="F83" s="76"/>
      <c r="G83" s="75"/>
      <c r="H83" s="75"/>
      <c r="I83" s="75"/>
      <c r="J83" s="75"/>
      <c r="K83" s="77"/>
      <c r="L83" s="80"/>
    </row>
    <row r="84" spans="3:12" x14ac:dyDescent="0.2">
      <c r="C84" s="37"/>
      <c r="D84" s="41" t="s">
        <v>78</v>
      </c>
      <c r="E84" s="38">
        <v>28.88</v>
      </c>
      <c r="F84" s="33">
        <f>E84-E84/100*$F$7</f>
        <v>28.88</v>
      </c>
      <c r="G84" s="33">
        <f>F84*0.95</f>
        <v>27.435999999999996</v>
      </c>
      <c r="H84" s="33">
        <f>F84*0.9</f>
        <v>25.992000000000001</v>
      </c>
      <c r="I84" s="33">
        <f>F84*0.85</f>
        <v>24.547999999999998</v>
      </c>
      <c r="J84" s="33">
        <f>F84*0.8</f>
        <v>23.103999999999999</v>
      </c>
      <c r="K84" s="34">
        <v>14</v>
      </c>
      <c r="L84" s="81"/>
    </row>
    <row r="85" spans="3:12" x14ac:dyDescent="0.2">
      <c r="C85" s="82"/>
      <c r="D85" s="41" t="s">
        <v>79</v>
      </c>
      <c r="E85" s="38">
        <v>43.12</v>
      </c>
      <c r="F85" s="33">
        <f>E85-E85/100*$F$7</f>
        <v>43.12</v>
      </c>
      <c r="G85" s="33">
        <f>F85*0.95</f>
        <v>40.963999999999999</v>
      </c>
      <c r="H85" s="33">
        <f>F85*0.9</f>
        <v>38.808</v>
      </c>
      <c r="I85" s="33">
        <f>F85*0.85</f>
        <v>36.651999999999994</v>
      </c>
      <c r="J85" s="33">
        <f>F85*0.8</f>
        <v>34.496000000000002</v>
      </c>
      <c r="K85" s="34">
        <v>18</v>
      </c>
      <c r="L85" s="83"/>
    </row>
    <row r="86" spans="3:12" x14ac:dyDescent="0.2">
      <c r="C86" s="42"/>
      <c r="D86" s="43" t="s">
        <v>80</v>
      </c>
      <c r="E86" s="84">
        <v>61</v>
      </c>
      <c r="F86" s="45">
        <f>E86-E86/100*$F$7</f>
        <v>61</v>
      </c>
      <c r="G86" s="45">
        <f>F86*0.95</f>
        <v>57.949999999999996</v>
      </c>
      <c r="H86" s="45">
        <f>F86*0.9</f>
        <v>54.9</v>
      </c>
      <c r="I86" s="45">
        <f>F86*0.85</f>
        <v>51.85</v>
      </c>
      <c r="J86" s="45">
        <f>F86*0.8</f>
        <v>48.800000000000004</v>
      </c>
      <c r="K86" s="46">
        <v>12</v>
      </c>
      <c r="L86" s="65">
        <f>E94/1.18</f>
        <v>80.355932203389827</v>
      </c>
    </row>
    <row r="87" spans="3:12" ht="23.25" customHeight="1" x14ac:dyDescent="0.2">
      <c r="C87" s="4" t="s">
        <v>81</v>
      </c>
      <c r="D87" s="4"/>
      <c r="E87" s="84"/>
      <c r="F87" s="84"/>
      <c r="G87" s="84"/>
      <c r="H87" s="84"/>
      <c r="I87" s="84"/>
      <c r="J87" s="84"/>
      <c r="K87" s="46"/>
      <c r="L87" s="65"/>
    </row>
    <row r="88" spans="3:12" x14ac:dyDescent="0.2">
      <c r="C88" s="42"/>
      <c r="D88" s="43" t="s">
        <v>82</v>
      </c>
      <c r="E88" s="84"/>
      <c r="F88" s="45">
        <v>182.25</v>
      </c>
      <c r="G88" s="45">
        <f>F88*0.95</f>
        <v>173.13749999999999</v>
      </c>
      <c r="H88" s="45">
        <f>F88*0.9</f>
        <v>164.02500000000001</v>
      </c>
      <c r="I88" s="45">
        <f>F88*0.85</f>
        <v>154.91249999999999</v>
      </c>
      <c r="J88" s="45">
        <f>F88*0.8</f>
        <v>145.80000000000001</v>
      </c>
      <c r="K88" s="46" t="s">
        <v>74</v>
      </c>
      <c r="L88" s="65"/>
    </row>
    <row r="89" spans="3:12" x14ac:dyDescent="0.2">
      <c r="C89" s="42"/>
      <c r="D89" s="43" t="s">
        <v>83</v>
      </c>
      <c r="E89" s="84"/>
      <c r="F89" s="45">
        <v>328.07</v>
      </c>
      <c r="G89" s="45">
        <f>F89*0.95</f>
        <v>311.66649999999998</v>
      </c>
      <c r="H89" s="45">
        <f>F89*0.9</f>
        <v>295.26299999999998</v>
      </c>
      <c r="I89" s="45">
        <f>F89*0.85</f>
        <v>278.85949999999997</v>
      </c>
      <c r="J89" s="45">
        <f>F89*0.8</f>
        <v>262.45600000000002</v>
      </c>
      <c r="K89" s="46">
        <v>5</v>
      </c>
      <c r="L89" s="65"/>
    </row>
    <row r="90" spans="3:12" x14ac:dyDescent="0.2">
      <c r="C90" s="39"/>
      <c r="D90" s="48" t="s">
        <v>84</v>
      </c>
      <c r="E90" s="38"/>
      <c r="F90" s="33">
        <v>1472.28</v>
      </c>
      <c r="G90" s="45">
        <f>F90*0.95</f>
        <v>1398.6659999999999</v>
      </c>
      <c r="H90" s="45">
        <f>F90*0.9</f>
        <v>1325.0519999999999</v>
      </c>
      <c r="I90" s="45">
        <f>F90*0.85</f>
        <v>1251.4379999999999</v>
      </c>
      <c r="J90" s="45">
        <f>F90*0.8</f>
        <v>1177.8240000000001</v>
      </c>
      <c r="K90" s="34">
        <v>2</v>
      </c>
      <c r="L90" s="65"/>
    </row>
    <row r="91" spans="3:12" x14ac:dyDescent="0.2">
      <c r="C91" s="39"/>
      <c r="D91" s="48" t="s">
        <v>85</v>
      </c>
      <c r="E91" s="38"/>
      <c r="F91" s="33">
        <v>2639.5</v>
      </c>
      <c r="G91" s="33">
        <f>F91*0.95</f>
        <v>2507.5250000000001</v>
      </c>
      <c r="H91" s="33">
        <f>F91*0.9</f>
        <v>2375.5500000000002</v>
      </c>
      <c r="I91" s="33">
        <f>F91*0.85</f>
        <v>2243.5749999999998</v>
      </c>
      <c r="J91" s="33">
        <f>F91*0.8</f>
        <v>2111.6</v>
      </c>
      <c r="K91" s="34"/>
      <c r="L91" s="65"/>
    </row>
    <row r="92" spans="3:12" ht="30" customHeight="1" x14ac:dyDescent="0.2">
      <c r="C92" s="3" t="s">
        <v>86</v>
      </c>
      <c r="D92" s="3"/>
      <c r="E92" s="3"/>
      <c r="F92" s="3"/>
      <c r="G92" s="3"/>
      <c r="H92" s="3"/>
      <c r="I92" s="3"/>
      <c r="J92" s="3"/>
      <c r="K92" s="3"/>
      <c r="L92" s="65">
        <f t="shared" ref="L92:L101" si="19">E95/1.18</f>
        <v>107.06779661016949</v>
      </c>
    </row>
    <row r="93" spans="3:12" ht="21.75" customHeight="1" x14ac:dyDescent="0.2">
      <c r="C93" s="2" t="s">
        <v>87</v>
      </c>
      <c r="D93" s="2"/>
      <c r="E93" s="2"/>
      <c r="F93" s="2"/>
      <c r="G93" s="2"/>
      <c r="H93" s="2"/>
      <c r="I93" s="2"/>
      <c r="J93" s="2"/>
      <c r="K93" s="2"/>
      <c r="L93" s="65">
        <f t="shared" si="19"/>
        <v>0</v>
      </c>
    </row>
    <row r="94" spans="3:12" x14ac:dyDescent="0.2">
      <c r="C94" s="82"/>
      <c r="D94" s="41" t="s">
        <v>88</v>
      </c>
      <c r="E94" s="49">
        <v>94.82</v>
      </c>
      <c r="F94" s="33">
        <f>E94-E94/100*$F$7</f>
        <v>94.82</v>
      </c>
      <c r="G94" s="33">
        <f>F94*0.95</f>
        <v>90.078999999999994</v>
      </c>
      <c r="H94" s="33">
        <f>F94*0.9</f>
        <v>85.337999999999994</v>
      </c>
      <c r="I94" s="33">
        <f>F94*0.85</f>
        <v>80.596999999999994</v>
      </c>
      <c r="J94" s="33">
        <f>F94*0.8</f>
        <v>75.855999999999995</v>
      </c>
      <c r="K94" s="79">
        <v>36</v>
      </c>
      <c r="L94" s="65">
        <f t="shared" si="19"/>
        <v>152.89830508474577</v>
      </c>
    </row>
    <row r="95" spans="3:12" x14ac:dyDescent="0.2">
      <c r="C95" s="82"/>
      <c r="D95" s="41" t="s">
        <v>89</v>
      </c>
      <c r="E95" s="49">
        <v>126.34</v>
      </c>
      <c r="F95" s="33">
        <f>E95-E95/100*$F$7</f>
        <v>126.34</v>
      </c>
      <c r="G95" s="33">
        <f>F95*0.95</f>
        <v>120.023</v>
      </c>
      <c r="H95" s="33">
        <f>F95*0.9</f>
        <v>113.706</v>
      </c>
      <c r="I95" s="33">
        <f>F95*0.85</f>
        <v>107.389</v>
      </c>
      <c r="J95" s="33">
        <f>F95*0.8</f>
        <v>101.072</v>
      </c>
      <c r="K95" s="79">
        <v>36</v>
      </c>
      <c r="L95" s="65">
        <f t="shared" si="19"/>
        <v>203.86440677966104</v>
      </c>
    </row>
    <row r="96" spans="3:12" ht="21.75" customHeight="1" x14ac:dyDescent="0.2">
      <c r="C96" s="82"/>
      <c r="D96" s="2" t="s">
        <v>90</v>
      </c>
      <c r="E96" s="2"/>
      <c r="F96" s="2"/>
      <c r="G96" s="2"/>
      <c r="H96" s="2"/>
      <c r="I96" s="2"/>
      <c r="J96" s="2"/>
      <c r="K96" s="2"/>
      <c r="L96" s="65">
        <f t="shared" si="19"/>
        <v>0</v>
      </c>
    </row>
    <row r="97" spans="3:12" x14ac:dyDescent="0.2">
      <c r="C97" s="39"/>
      <c r="D97" s="41" t="s">
        <v>91</v>
      </c>
      <c r="E97" s="32">
        <v>180.42</v>
      </c>
      <c r="F97" s="33">
        <f>E97-E97/100*$F$7</f>
        <v>180.42</v>
      </c>
      <c r="G97" s="33">
        <f>F97*0.95</f>
        <v>171.39899999999997</v>
      </c>
      <c r="H97" s="33">
        <f>F97*0.9</f>
        <v>162.37799999999999</v>
      </c>
      <c r="I97" s="33">
        <f>F97*0.85</f>
        <v>153.357</v>
      </c>
      <c r="J97" s="33">
        <f>F97*0.8</f>
        <v>144.33599999999998</v>
      </c>
      <c r="K97" s="34">
        <v>35</v>
      </c>
      <c r="L97" s="65">
        <f t="shared" si="19"/>
        <v>247.84745762711864</v>
      </c>
    </row>
    <row r="98" spans="3:12" x14ac:dyDescent="0.2">
      <c r="C98" s="39"/>
      <c r="D98" s="41" t="s">
        <v>92</v>
      </c>
      <c r="E98" s="32">
        <v>240.56</v>
      </c>
      <c r="F98" s="33">
        <f>E98-E98/100*$F$7</f>
        <v>240.56</v>
      </c>
      <c r="G98" s="33">
        <f>F98*0.95</f>
        <v>228.53199999999998</v>
      </c>
      <c r="H98" s="33">
        <f>F98*0.9</f>
        <v>216.50400000000002</v>
      </c>
      <c r="I98" s="33">
        <f>F98*0.85</f>
        <v>204.476</v>
      </c>
      <c r="J98" s="33">
        <f>F98*0.8</f>
        <v>192.44800000000001</v>
      </c>
      <c r="K98" s="34">
        <v>35</v>
      </c>
      <c r="L98" s="65">
        <f t="shared" si="19"/>
        <v>330.4576271186441</v>
      </c>
    </row>
    <row r="99" spans="3:12" ht="21.75" customHeight="1" x14ac:dyDescent="0.2">
      <c r="C99" s="1" t="s">
        <v>50</v>
      </c>
      <c r="D99" s="1"/>
      <c r="E99" s="1"/>
      <c r="F99" s="1"/>
      <c r="G99" s="1"/>
      <c r="H99" s="1"/>
      <c r="I99" s="1"/>
      <c r="J99" s="1"/>
      <c r="K99" s="1"/>
      <c r="L99" s="65">
        <f t="shared" si="19"/>
        <v>0</v>
      </c>
    </row>
    <row r="100" spans="3:12" x14ac:dyDescent="0.2">
      <c r="C100" s="39"/>
      <c r="D100" s="41" t="s">
        <v>91</v>
      </c>
      <c r="E100" s="32">
        <v>292.45999999999998</v>
      </c>
      <c r="F100" s="33">
        <f>E100-E100/100*$F$7</f>
        <v>292.45999999999998</v>
      </c>
      <c r="G100" s="33">
        <f>F100*0.95</f>
        <v>277.83699999999999</v>
      </c>
      <c r="H100" s="33">
        <f>F100*0.9</f>
        <v>263.214</v>
      </c>
      <c r="I100" s="33">
        <f>F100*0.85</f>
        <v>248.59099999999998</v>
      </c>
      <c r="J100" s="33">
        <f>F100*0.8</f>
        <v>233.96799999999999</v>
      </c>
      <c r="K100" s="34">
        <v>21</v>
      </c>
      <c r="L100" s="65">
        <f t="shared" si="19"/>
        <v>1467.3305084745764</v>
      </c>
    </row>
    <row r="101" spans="3:12" x14ac:dyDescent="0.2">
      <c r="C101" s="39"/>
      <c r="D101" s="41" t="s">
        <v>92</v>
      </c>
      <c r="E101" s="32">
        <v>389.94</v>
      </c>
      <c r="F101" s="33">
        <f>E101-E101/100*$F$7</f>
        <v>389.94</v>
      </c>
      <c r="G101" s="33">
        <f>F101*0.95</f>
        <v>370.44299999999998</v>
      </c>
      <c r="H101" s="33">
        <f>F101*0.9</f>
        <v>350.94600000000003</v>
      </c>
      <c r="I101" s="33">
        <f>F101*0.85</f>
        <v>331.44900000000001</v>
      </c>
      <c r="J101" s="33">
        <f>F101*0.8</f>
        <v>311.952</v>
      </c>
      <c r="K101" s="34">
        <v>21</v>
      </c>
      <c r="L101" s="65">
        <f t="shared" si="19"/>
        <v>1959.7288135593221</v>
      </c>
    </row>
    <row r="102" spans="3:12" ht="21.75" customHeight="1" x14ac:dyDescent="0.2">
      <c r="C102" s="1" t="s">
        <v>93</v>
      </c>
      <c r="D102" s="1"/>
      <c r="E102" s="1"/>
      <c r="F102" s="1"/>
      <c r="G102" s="1"/>
      <c r="H102" s="1"/>
      <c r="I102" s="1"/>
      <c r="J102" s="1"/>
      <c r="K102" s="1"/>
      <c r="L102" s="85"/>
    </row>
    <row r="103" spans="3:12" x14ac:dyDescent="0.2">
      <c r="C103" s="39"/>
      <c r="D103" s="41" t="s">
        <v>91</v>
      </c>
      <c r="E103" s="32">
        <v>1731.45</v>
      </c>
      <c r="F103" s="33">
        <f>E103-E103/100*$F$7</f>
        <v>1731.45</v>
      </c>
      <c r="G103" s="33">
        <f>F103*0.95</f>
        <v>1644.8775000000001</v>
      </c>
      <c r="H103" s="33">
        <f>F103*0.9</f>
        <v>1558.3050000000001</v>
      </c>
      <c r="I103" s="33">
        <f>F103*0.85</f>
        <v>1471.7325000000001</v>
      </c>
      <c r="J103" s="33">
        <f>F103*0.8</f>
        <v>1385.16</v>
      </c>
      <c r="K103" s="34">
        <v>2</v>
      </c>
      <c r="L103" s="85"/>
    </row>
    <row r="104" spans="3:12" x14ac:dyDescent="0.2">
      <c r="C104" s="39"/>
      <c r="D104" s="41" t="s">
        <v>92</v>
      </c>
      <c r="E104" s="32">
        <v>2312.48</v>
      </c>
      <c r="F104" s="33">
        <f>E104-E104/100*$F$7</f>
        <v>2312.48</v>
      </c>
      <c r="G104" s="33">
        <f>F104*0.95</f>
        <v>2196.8559999999998</v>
      </c>
      <c r="H104" s="33">
        <f>F104*0.9</f>
        <v>2081.232</v>
      </c>
      <c r="I104" s="33">
        <f>F104*0.85</f>
        <v>1965.6079999999999</v>
      </c>
      <c r="J104" s="33">
        <f>F104*0.8</f>
        <v>1849.9840000000002</v>
      </c>
      <c r="K104" s="34">
        <v>2</v>
      </c>
      <c r="L104" s="65">
        <f>E107/1.18</f>
        <v>22.211864406779664</v>
      </c>
    </row>
    <row r="105" spans="3:12" ht="19.7" customHeight="1" x14ac:dyDescent="0.2">
      <c r="C105" s="3" t="s">
        <v>94</v>
      </c>
      <c r="D105" s="3"/>
      <c r="E105" s="3"/>
      <c r="F105" s="3"/>
      <c r="G105" s="3"/>
      <c r="H105" s="3"/>
      <c r="I105" s="3"/>
      <c r="J105" s="3"/>
      <c r="K105" s="3"/>
      <c r="L105" s="65"/>
    </row>
    <row r="106" spans="3:12" ht="19.7" customHeight="1" x14ac:dyDescent="0.2">
      <c r="C106" s="1" t="s">
        <v>95</v>
      </c>
      <c r="D106" s="1"/>
      <c r="E106" s="1"/>
      <c r="F106" s="1"/>
      <c r="G106" s="1"/>
      <c r="H106" s="1"/>
      <c r="I106" s="1"/>
      <c r="J106" s="1"/>
      <c r="K106" s="1"/>
      <c r="L106" s="65"/>
    </row>
    <row r="107" spans="3:12" x14ac:dyDescent="0.2">
      <c r="C107" s="39"/>
      <c r="D107" s="41" t="s">
        <v>96</v>
      </c>
      <c r="E107" s="32">
        <v>26.21</v>
      </c>
      <c r="F107" s="33">
        <f t="shared" ref="F107:F126" si="20">E107-E107/100*$F$7</f>
        <v>26.21</v>
      </c>
      <c r="G107" s="33">
        <f t="shared" ref="G107:G126" si="21">F107*0.95</f>
        <v>24.8995</v>
      </c>
      <c r="H107" s="33">
        <f t="shared" ref="H107:H126" si="22">F107*0.9</f>
        <v>23.589000000000002</v>
      </c>
      <c r="I107" s="33">
        <f t="shared" ref="I107:I126" si="23">F107*0.85</f>
        <v>22.278500000000001</v>
      </c>
      <c r="J107" s="33">
        <f t="shared" ref="J107:J126" si="24">F107*0.8</f>
        <v>20.968000000000004</v>
      </c>
      <c r="K107" s="34">
        <v>14</v>
      </c>
      <c r="L107" s="65"/>
    </row>
    <row r="108" spans="3:12" x14ac:dyDescent="0.2">
      <c r="C108" s="39"/>
      <c r="D108" s="41" t="s">
        <v>97</v>
      </c>
      <c r="E108" s="32">
        <v>42.57</v>
      </c>
      <c r="F108" s="33">
        <f t="shared" si="20"/>
        <v>42.57</v>
      </c>
      <c r="G108" s="33">
        <f t="shared" si="21"/>
        <v>40.441499999999998</v>
      </c>
      <c r="H108" s="33">
        <f t="shared" si="22"/>
        <v>38.313000000000002</v>
      </c>
      <c r="I108" s="33">
        <f t="shared" si="23"/>
        <v>36.1845</v>
      </c>
      <c r="J108" s="33">
        <f t="shared" si="24"/>
        <v>34.056000000000004</v>
      </c>
      <c r="K108" s="34">
        <v>14</v>
      </c>
      <c r="L108" s="65"/>
    </row>
    <row r="109" spans="3:12" x14ac:dyDescent="0.2">
      <c r="C109" s="39"/>
      <c r="D109" s="41" t="s">
        <v>98</v>
      </c>
      <c r="E109" s="32">
        <v>59.18</v>
      </c>
      <c r="F109" s="33">
        <f t="shared" si="20"/>
        <v>59.18</v>
      </c>
      <c r="G109" s="33">
        <f t="shared" si="21"/>
        <v>56.220999999999997</v>
      </c>
      <c r="H109" s="33">
        <f t="shared" si="22"/>
        <v>53.262</v>
      </c>
      <c r="I109" s="33">
        <f t="shared" si="23"/>
        <v>50.302999999999997</v>
      </c>
      <c r="J109" s="33">
        <f t="shared" si="24"/>
        <v>47.344000000000001</v>
      </c>
      <c r="K109" s="34">
        <v>14</v>
      </c>
      <c r="L109" s="65"/>
    </row>
    <row r="110" spans="3:12" x14ac:dyDescent="0.2">
      <c r="C110" s="39"/>
      <c r="D110" s="41" t="s">
        <v>99</v>
      </c>
      <c r="E110" s="32">
        <v>40.78</v>
      </c>
      <c r="F110" s="33">
        <f t="shared" si="20"/>
        <v>40.78</v>
      </c>
      <c r="G110" s="33">
        <f t="shared" si="21"/>
        <v>38.741</v>
      </c>
      <c r="H110" s="33">
        <f t="shared" si="22"/>
        <v>36.702000000000005</v>
      </c>
      <c r="I110" s="33">
        <f t="shared" si="23"/>
        <v>34.662999999999997</v>
      </c>
      <c r="J110" s="33">
        <f t="shared" si="24"/>
        <v>32.624000000000002</v>
      </c>
      <c r="K110" s="34">
        <v>14</v>
      </c>
      <c r="L110" s="65"/>
    </row>
    <row r="111" spans="3:12" x14ac:dyDescent="0.2">
      <c r="C111" s="39"/>
      <c r="D111" s="41" t="s">
        <v>100</v>
      </c>
      <c r="E111" s="32">
        <v>46.85</v>
      </c>
      <c r="F111" s="33">
        <f t="shared" si="20"/>
        <v>46.85</v>
      </c>
      <c r="G111" s="33">
        <f t="shared" si="21"/>
        <v>44.5075</v>
      </c>
      <c r="H111" s="33">
        <f t="shared" si="22"/>
        <v>42.164999999999999</v>
      </c>
      <c r="I111" s="33">
        <f t="shared" si="23"/>
        <v>39.822499999999998</v>
      </c>
      <c r="J111" s="33">
        <f t="shared" si="24"/>
        <v>37.480000000000004</v>
      </c>
      <c r="K111" s="34">
        <v>14</v>
      </c>
      <c r="L111" s="65"/>
    </row>
    <row r="112" spans="3:12" x14ac:dyDescent="0.2">
      <c r="C112" s="39"/>
      <c r="D112" s="86" t="s">
        <v>101</v>
      </c>
      <c r="E112" s="32">
        <v>59.18</v>
      </c>
      <c r="F112" s="33">
        <f t="shared" si="20"/>
        <v>59.18</v>
      </c>
      <c r="G112" s="33">
        <f t="shared" si="21"/>
        <v>56.220999999999997</v>
      </c>
      <c r="H112" s="33">
        <f t="shared" si="22"/>
        <v>53.262</v>
      </c>
      <c r="I112" s="33">
        <f t="shared" si="23"/>
        <v>50.302999999999997</v>
      </c>
      <c r="J112" s="33">
        <f t="shared" si="24"/>
        <v>47.344000000000001</v>
      </c>
      <c r="K112" s="34">
        <v>14</v>
      </c>
      <c r="L112" s="65"/>
    </row>
    <row r="113" spans="3:12" x14ac:dyDescent="0.2">
      <c r="C113" s="39"/>
      <c r="D113" s="41" t="s">
        <v>102</v>
      </c>
      <c r="E113" s="32">
        <v>42.8</v>
      </c>
      <c r="F113" s="33">
        <f t="shared" si="20"/>
        <v>42.8</v>
      </c>
      <c r="G113" s="33">
        <f t="shared" si="21"/>
        <v>40.659999999999997</v>
      </c>
      <c r="H113" s="33">
        <f t="shared" si="22"/>
        <v>38.519999999999996</v>
      </c>
      <c r="I113" s="33">
        <f t="shared" si="23"/>
        <v>36.379999999999995</v>
      </c>
      <c r="J113" s="33">
        <f t="shared" si="24"/>
        <v>34.24</v>
      </c>
      <c r="K113" s="34">
        <v>14</v>
      </c>
      <c r="L113" s="65"/>
    </row>
    <row r="114" spans="3:12" x14ac:dyDescent="0.2">
      <c r="C114" s="39"/>
      <c r="D114" s="41" t="s">
        <v>103</v>
      </c>
      <c r="E114" s="32">
        <v>59.18</v>
      </c>
      <c r="F114" s="33">
        <f t="shared" si="20"/>
        <v>59.18</v>
      </c>
      <c r="G114" s="33">
        <f t="shared" si="21"/>
        <v>56.220999999999997</v>
      </c>
      <c r="H114" s="33">
        <f t="shared" si="22"/>
        <v>53.262</v>
      </c>
      <c r="I114" s="33">
        <f t="shared" si="23"/>
        <v>50.302999999999997</v>
      </c>
      <c r="J114" s="33">
        <f t="shared" si="24"/>
        <v>47.344000000000001</v>
      </c>
      <c r="K114" s="34">
        <v>14</v>
      </c>
      <c r="L114" s="65"/>
    </row>
    <row r="115" spans="3:12" x14ac:dyDescent="0.2">
      <c r="C115" s="39"/>
      <c r="D115" s="41" t="s">
        <v>104</v>
      </c>
      <c r="E115" s="32">
        <v>63.55</v>
      </c>
      <c r="F115" s="33">
        <f t="shared" si="20"/>
        <v>63.55</v>
      </c>
      <c r="G115" s="33">
        <f t="shared" si="21"/>
        <v>60.372499999999995</v>
      </c>
      <c r="H115" s="33">
        <f t="shared" si="22"/>
        <v>57.195</v>
      </c>
      <c r="I115" s="33">
        <f t="shared" si="23"/>
        <v>54.017499999999998</v>
      </c>
      <c r="J115" s="33">
        <f t="shared" si="24"/>
        <v>50.84</v>
      </c>
      <c r="K115" s="34">
        <v>14</v>
      </c>
      <c r="L115" s="65"/>
    </row>
    <row r="116" spans="3:12" x14ac:dyDescent="0.2">
      <c r="C116" s="39"/>
      <c r="D116" s="86" t="s">
        <v>101</v>
      </c>
      <c r="E116" s="32">
        <v>59.18</v>
      </c>
      <c r="F116" s="33">
        <f t="shared" si="20"/>
        <v>59.18</v>
      </c>
      <c r="G116" s="33">
        <f t="shared" si="21"/>
        <v>56.220999999999997</v>
      </c>
      <c r="H116" s="33">
        <f t="shared" si="22"/>
        <v>53.262</v>
      </c>
      <c r="I116" s="33">
        <f t="shared" si="23"/>
        <v>50.302999999999997</v>
      </c>
      <c r="J116" s="33">
        <f t="shared" si="24"/>
        <v>47.344000000000001</v>
      </c>
      <c r="K116" s="34">
        <v>14</v>
      </c>
      <c r="L116" s="65"/>
    </row>
    <row r="117" spans="3:12" x14ac:dyDescent="0.2">
      <c r="C117" s="39"/>
      <c r="D117" s="41" t="s">
        <v>105</v>
      </c>
      <c r="E117" s="32">
        <v>38.54</v>
      </c>
      <c r="F117" s="33">
        <f t="shared" si="20"/>
        <v>38.54</v>
      </c>
      <c r="G117" s="33">
        <f t="shared" si="21"/>
        <v>36.613</v>
      </c>
      <c r="H117" s="33">
        <f t="shared" si="22"/>
        <v>34.686</v>
      </c>
      <c r="I117" s="33">
        <f t="shared" si="23"/>
        <v>32.759</v>
      </c>
      <c r="J117" s="33">
        <f t="shared" si="24"/>
        <v>30.832000000000001</v>
      </c>
      <c r="K117" s="34">
        <v>14</v>
      </c>
      <c r="L117" s="65"/>
    </row>
    <row r="118" spans="3:12" ht="40.5" x14ac:dyDescent="0.2">
      <c r="C118" s="39"/>
      <c r="D118" s="41" t="s">
        <v>106</v>
      </c>
      <c r="E118" s="32">
        <v>38.54</v>
      </c>
      <c r="F118" s="33">
        <f t="shared" si="20"/>
        <v>38.54</v>
      </c>
      <c r="G118" s="33">
        <f t="shared" si="21"/>
        <v>36.613</v>
      </c>
      <c r="H118" s="33">
        <f t="shared" si="22"/>
        <v>34.686</v>
      </c>
      <c r="I118" s="33">
        <f t="shared" si="23"/>
        <v>32.759</v>
      </c>
      <c r="J118" s="33">
        <f t="shared" si="24"/>
        <v>30.832000000000001</v>
      </c>
      <c r="K118" s="34">
        <v>14</v>
      </c>
      <c r="L118" s="65"/>
    </row>
    <row r="119" spans="3:12" x14ac:dyDescent="0.2">
      <c r="C119" s="82"/>
      <c r="D119" s="41" t="s">
        <v>107</v>
      </c>
      <c r="E119" s="32">
        <v>38.54</v>
      </c>
      <c r="F119" s="33">
        <f t="shared" si="20"/>
        <v>38.54</v>
      </c>
      <c r="G119" s="33">
        <f t="shared" si="21"/>
        <v>36.613</v>
      </c>
      <c r="H119" s="33">
        <f t="shared" si="22"/>
        <v>34.686</v>
      </c>
      <c r="I119" s="33">
        <f t="shared" si="23"/>
        <v>32.759</v>
      </c>
      <c r="J119" s="33">
        <f t="shared" si="24"/>
        <v>30.832000000000001</v>
      </c>
      <c r="K119" s="34">
        <v>14</v>
      </c>
      <c r="L119" s="65"/>
    </row>
    <row r="120" spans="3:12" x14ac:dyDescent="0.2">
      <c r="C120" s="82"/>
      <c r="D120" s="41" t="s">
        <v>108</v>
      </c>
      <c r="E120" s="32">
        <v>38.54</v>
      </c>
      <c r="F120" s="33">
        <f t="shared" si="20"/>
        <v>38.54</v>
      </c>
      <c r="G120" s="33">
        <f t="shared" si="21"/>
        <v>36.613</v>
      </c>
      <c r="H120" s="33">
        <f t="shared" si="22"/>
        <v>34.686</v>
      </c>
      <c r="I120" s="33">
        <f t="shared" si="23"/>
        <v>32.759</v>
      </c>
      <c r="J120" s="33">
        <f t="shared" si="24"/>
        <v>30.832000000000001</v>
      </c>
      <c r="K120" s="34">
        <v>14</v>
      </c>
      <c r="L120" s="65"/>
    </row>
    <row r="121" spans="3:12" x14ac:dyDescent="0.2">
      <c r="C121" s="82"/>
      <c r="D121" s="41" t="s">
        <v>109</v>
      </c>
      <c r="E121" s="32">
        <v>42.98</v>
      </c>
      <c r="F121" s="33">
        <f t="shared" si="20"/>
        <v>42.98</v>
      </c>
      <c r="G121" s="33">
        <f t="shared" si="21"/>
        <v>40.830999999999996</v>
      </c>
      <c r="H121" s="33">
        <f t="shared" si="22"/>
        <v>38.681999999999995</v>
      </c>
      <c r="I121" s="33">
        <f t="shared" si="23"/>
        <v>36.532999999999994</v>
      </c>
      <c r="J121" s="33">
        <f t="shared" si="24"/>
        <v>34.384</v>
      </c>
      <c r="K121" s="34">
        <v>14</v>
      </c>
      <c r="L121" s="65"/>
    </row>
    <row r="122" spans="3:12" x14ac:dyDescent="0.2">
      <c r="C122" s="82"/>
      <c r="D122" s="41" t="s">
        <v>110</v>
      </c>
      <c r="E122" s="32">
        <v>55.31</v>
      </c>
      <c r="F122" s="33">
        <f t="shared" si="20"/>
        <v>55.31</v>
      </c>
      <c r="G122" s="33">
        <f t="shared" si="21"/>
        <v>52.544499999999999</v>
      </c>
      <c r="H122" s="33">
        <f t="shared" si="22"/>
        <v>49.779000000000003</v>
      </c>
      <c r="I122" s="33">
        <f t="shared" si="23"/>
        <v>47.013500000000001</v>
      </c>
      <c r="J122" s="33">
        <f t="shared" si="24"/>
        <v>44.248000000000005</v>
      </c>
      <c r="K122" s="34">
        <v>14</v>
      </c>
      <c r="L122" s="65"/>
    </row>
    <row r="123" spans="3:12" x14ac:dyDescent="0.2">
      <c r="C123" s="82"/>
      <c r="D123" s="41" t="s">
        <v>111</v>
      </c>
      <c r="E123" s="32">
        <v>55.31</v>
      </c>
      <c r="F123" s="33">
        <f t="shared" si="20"/>
        <v>55.31</v>
      </c>
      <c r="G123" s="33">
        <f t="shared" si="21"/>
        <v>52.544499999999999</v>
      </c>
      <c r="H123" s="33">
        <f t="shared" si="22"/>
        <v>49.779000000000003</v>
      </c>
      <c r="I123" s="33">
        <f t="shared" si="23"/>
        <v>47.013500000000001</v>
      </c>
      <c r="J123" s="33">
        <f t="shared" si="24"/>
        <v>44.248000000000005</v>
      </c>
      <c r="K123" s="34">
        <v>14</v>
      </c>
      <c r="L123" s="65"/>
    </row>
    <row r="124" spans="3:12" x14ac:dyDescent="0.2">
      <c r="C124" s="82"/>
      <c r="D124" s="41" t="s">
        <v>112</v>
      </c>
      <c r="E124" s="32">
        <v>55.31</v>
      </c>
      <c r="F124" s="33">
        <f t="shared" si="20"/>
        <v>55.31</v>
      </c>
      <c r="G124" s="33">
        <f t="shared" si="21"/>
        <v>52.544499999999999</v>
      </c>
      <c r="H124" s="33">
        <f t="shared" si="22"/>
        <v>49.779000000000003</v>
      </c>
      <c r="I124" s="33">
        <f t="shared" si="23"/>
        <v>47.013500000000001</v>
      </c>
      <c r="J124" s="33">
        <f t="shared" si="24"/>
        <v>44.248000000000005</v>
      </c>
      <c r="K124" s="34">
        <v>14</v>
      </c>
      <c r="L124" s="65"/>
    </row>
    <row r="125" spans="3:12" x14ac:dyDescent="0.2">
      <c r="C125" s="82"/>
      <c r="D125" s="41" t="s">
        <v>113</v>
      </c>
      <c r="E125" s="32">
        <v>55.31</v>
      </c>
      <c r="F125" s="33">
        <f t="shared" si="20"/>
        <v>55.31</v>
      </c>
      <c r="G125" s="33">
        <f t="shared" si="21"/>
        <v>52.544499999999999</v>
      </c>
      <c r="H125" s="33">
        <f t="shared" si="22"/>
        <v>49.779000000000003</v>
      </c>
      <c r="I125" s="33">
        <f t="shared" si="23"/>
        <v>47.013500000000001</v>
      </c>
      <c r="J125" s="33">
        <f t="shared" si="24"/>
        <v>44.248000000000005</v>
      </c>
      <c r="K125" s="34">
        <v>14</v>
      </c>
      <c r="L125" s="65"/>
    </row>
    <row r="126" spans="3:12" x14ac:dyDescent="0.2">
      <c r="C126" s="82"/>
      <c r="D126" s="48" t="s">
        <v>114</v>
      </c>
      <c r="E126" s="32">
        <v>55.31</v>
      </c>
      <c r="F126" s="33">
        <f t="shared" si="20"/>
        <v>55.31</v>
      </c>
      <c r="G126" s="33">
        <f t="shared" si="21"/>
        <v>52.544499999999999</v>
      </c>
      <c r="H126" s="33">
        <f t="shared" si="22"/>
        <v>49.779000000000003</v>
      </c>
      <c r="I126" s="33">
        <f t="shared" si="23"/>
        <v>47.013500000000001</v>
      </c>
      <c r="J126" s="33">
        <f t="shared" si="24"/>
        <v>44.248000000000005</v>
      </c>
      <c r="K126" s="79">
        <v>14</v>
      </c>
      <c r="L126" s="65"/>
    </row>
    <row r="127" spans="3:12" ht="19.7" customHeight="1" x14ac:dyDescent="0.2">
      <c r="C127" s="2" t="s">
        <v>115</v>
      </c>
      <c r="D127" s="2"/>
      <c r="E127" s="2"/>
      <c r="F127" s="2"/>
      <c r="G127" s="2"/>
      <c r="H127" s="2"/>
      <c r="I127" s="2"/>
      <c r="J127" s="2"/>
      <c r="K127" s="2"/>
      <c r="L127" s="65"/>
    </row>
    <row r="128" spans="3:12" x14ac:dyDescent="0.2">
      <c r="C128" s="82"/>
      <c r="D128" s="48" t="s">
        <v>96</v>
      </c>
      <c r="E128" s="32">
        <v>20.83</v>
      </c>
      <c r="F128" s="33">
        <f t="shared" ref="F128:F134" si="25">E128-E128/100*$F$7</f>
        <v>20.83</v>
      </c>
      <c r="G128" s="33">
        <f t="shared" ref="G128:G134" si="26">F128*0.95</f>
        <v>19.788499999999999</v>
      </c>
      <c r="H128" s="33">
        <f t="shared" ref="H128:H134" si="27">F128*0.9</f>
        <v>18.747</v>
      </c>
      <c r="I128" s="33">
        <f t="shared" ref="I128:I134" si="28">F128*0.85</f>
        <v>17.705499999999997</v>
      </c>
      <c r="J128" s="33">
        <f t="shared" ref="J128:J134" si="29">F128*0.8</f>
        <v>16.663999999999998</v>
      </c>
      <c r="K128" s="79">
        <v>14</v>
      </c>
      <c r="L128" s="65"/>
    </row>
    <row r="129" spans="3:12" x14ac:dyDescent="0.2">
      <c r="C129" s="82"/>
      <c r="D129" s="48" t="s">
        <v>116</v>
      </c>
      <c r="E129" s="32">
        <v>23.65</v>
      </c>
      <c r="F129" s="33">
        <f t="shared" si="25"/>
        <v>23.65</v>
      </c>
      <c r="G129" s="33">
        <f t="shared" si="26"/>
        <v>22.467499999999998</v>
      </c>
      <c r="H129" s="33">
        <f t="shared" si="27"/>
        <v>21.285</v>
      </c>
      <c r="I129" s="33">
        <f t="shared" si="28"/>
        <v>20.102499999999999</v>
      </c>
      <c r="J129" s="33">
        <f t="shared" si="29"/>
        <v>18.919999999999998</v>
      </c>
      <c r="K129" s="79">
        <v>14</v>
      </c>
      <c r="L129" s="65"/>
    </row>
    <row r="130" spans="3:12" x14ac:dyDescent="0.2">
      <c r="C130" s="82"/>
      <c r="D130" s="48" t="s">
        <v>117</v>
      </c>
      <c r="E130" s="32">
        <v>31.48</v>
      </c>
      <c r="F130" s="33">
        <f t="shared" si="25"/>
        <v>31.48</v>
      </c>
      <c r="G130" s="33">
        <f t="shared" si="26"/>
        <v>29.905999999999999</v>
      </c>
      <c r="H130" s="33">
        <f t="shared" si="27"/>
        <v>28.332000000000001</v>
      </c>
      <c r="I130" s="33">
        <f t="shared" si="28"/>
        <v>26.757999999999999</v>
      </c>
      <c r="J130" s="33">
        <f t="shared" si="29"/>
        <v>25.184000000000001</v>
      </c>
      <c r="K130" s="79">
        <v>14</v>
      </c>
      <c r="L130" s="65"/>
    </row>
    <row r="131" spans="3:12" x14ac:dyDescent="0.2">
      <c r="C131" s="82"/>
      <c r="D131" s="48" t="s">
        <v>102</v>
      </c>
      <c r="E131" s="32">
        <v>23.2</v>
      </c>
      <c r="F131" s="33">
        <f t="shared" si="25"/>
        <v>23.2</v>
      </c>
      <c r="G131" s="33">
        <f t="shared" si="26"/>
        <v>22.04</v>
      </c>
      <c r="H131" s="33">
        <f t="shared" si="27"/>
        <v>20.88</v>
      </c>
      <c r="I131" s="33">
        <f t="shared" si="28"/>
        <v>19.72</v>
      </c>
      <c r="J131" s="33">
        <f t="shared" si="29"/>
        <v>18.559999999999999</v>
      </c>
      <c r="K131" s="79">
        <v>14</v>
      </c>
      <c r="L131" s="65"/>
    </row>
    <row r="132" spans="3:12" x14ac:dyDescent="0.2">
      <c r="C132" s="82"/>
      <c r="D132" s="48" t="s">
        <v>118</v>
      </c>
      <c r="E132" s="32">
        <v>34.43</v>
      </c>
      <c r="F132" s="33">
        <f t="shared" si="25"/>
        <v>34.43</v>
      </c>
      <c r="G132" s="33">
        <f t="shared" si="26"/>
        <v>32.708500000000001</v>
      </c>
      <c r="H132" s="33">
        <f t="shared" si="27"/>
        <v>30.987000000000002</v>
      </c>
      <c r="I132" s="33">
        <f t="shared" si="28"/>
        <v>29.265499999999999</v>
      </c>
      <c r="J132" s="33">
        <f t="shared" si="29"/>
        <v>27.544</v>
      </c>
      <c r="K132" s="79">
        <v>14</v>
      </c>
      <c r="L132" s="65"/>
    </row>
    <row r="133" spans="3:12" x14ac:dyDescent="0.2">
      <c r="C133" s="82"/>
      <c r="D133" s="48" t="s">
        <v>104</v>
      </c>
      <c r="E133" s="32">
        <v>34.43</v>
      </c>
      <c r="F133" s="33">
        <f t="shared" si="25"/>
        <v>34.43</v>
      </c>
      <c r="G133" s="33">
        <f t="shared" si="26"/>
        <v>32.708500000000001</v>
      </c>
      <c r="H133" s="33">
        <f t="shared" si="27"/>
        <v>30.987000000000002</v>
      </c>
      <c r="I133" s="33">
        <f t="shared" si="28"/>
        <v>29.265499999999999</v>
      </c>
      <c r="J133" s="33">
        <f t="shared" si="29"/>
        <v>27.544</v>
      </c>
      <c r="K133" s="79">
        <v>14</v>
      </c>
      <c r="L133" s="65"/>
    </row>
    <row r="134" spans="3:12" x14ac:dyDescent="0.2">
      <c r="C134" s="82"/>
      <c r="D134" s="48" t="s">
        <v>119</v>
      </c>
      <c r="E134" s="32">
        <v>26.48</v>
      </c>
      <c r="F134" s="33">
        <f t="shared" si="25"/>
        <v>26.48</v>
      </c>
      <c r="G134" s="33">
        <f t="shared" si="26"/>
        <v>25.155999999999999</v>
      </c>
      <c r="H134" s="33">
        <f t="shared" si="27"/>
        <v>23.832000000000001</v>
      </c>
      <c r="I134" s="33">
        <f t="shared" si="28"/>
        <v>22.507999999999999</v>
      </c>
      <c r="J134" s="33">
        <f t="shared" si="29"/>
        <v>21.184000000000001</v>
      </c>
      <c r="K134" s="79">
        <v>14</v>
      </c>
      <c r="L134" s="65"/>
    </row>
    <row r="135" spans="3:12" ht="30" customHeight="1" x14ac:dyDescent="0.2">
      <c r="C135" s="9" t="s">
        <v>120</v>
      </c>
      <c r="D135" s="9"/>
      <c r="E135" s="9"/>
      <c r="F135" s="9"/>
      <c r="G135" s="9"/>
      <c r="H135" s="9"/>
      <c r="I135" s="9"/>
      <c r="J135" s="9"/>
      <c r="K135" s="9"/>
      <c r="L135" s="65" t="e">
        <f>#REF!/1.18</f>
        <v>#REF!</v>
      </c>
    </row>
    <row r="136" spans="3:12" ht="21.75" customHeight="1" x14ac:dyDescent="0.2">
      <c r="C136" s="2" t="s">
        <v>121</v>
      </c>
      <c r="D136" s="2"/>
      <c r="E136" s="2"/>
      <c r="F136" s="2"/>
      <c r="G136" s="2"/>
      <c r="H136" s="2"/>
      <c r="I136" s="2"/>
      <c r="J136" s="2"/>
      <c r="K136" s="2"/>
      <c r="L136" s="65">
        <f t="shared" ref="L136:L152" si="30">E139/1.18</f>
        <v>39.703389830508478</v>
      </c>
    </row>
    <row r="137" spans="3:12" x14ac:dyDescent="0.2">
      <c r="C137" s="82"/>
      <c r="D137" s="48" t="s">
        <v>96</v>
      </c>
      <c r="E137" s="38">
        <v>28.01</v>
      </c>
      <c r="F137" s="33">
        <f t="shared" ref="F137:F155" si="31">E137-E137/100*$F$7</f>
        <v>28.01</v>
      </c>
      <c r="G137" s="33">
        <f t="shared" ref="G137:G155" si="32">F137*0.95</f>
        <v>26.609500000000001</v>
      </c>
      <c r="H137" s="33">
        <f t="shared" ref="H137:H155" si="33">F137*0.9</f>
        <v>25.209000000000003</v>
      </c>
      <c r="I137" s="33">
        <f t="shared" ref="I137:I155" si="34">F137*0.85</f>
        <v>23.808500000000002</v>
      </c>
      <c r="J137" s="33">
        <f t="shared" ref="J137:J155" si="35">F137*0.8</f>
        <v>22.408000000000001</v>
      </c>
      <c r="K137" s="79">
        <v>18</v>
      </c>
      <c r="L137" s="65">
        <f t="shared" si="30"/>
        <v>39.703389830508478</v>
      </c>
    </row>
    <row r="138" spans="3:12" x14ac:dyDescent="0.2">
      <c r="C138" s="82"/>
      <c r="D138" s="48" t="s">
        <v>122</v>
      </c>
      <c r="E138" s="38">
        <v>35.29</v>
      </c>
      <c r="F138" s="33">
        <f t="shared" si="31"/>
        <v>35.29</v>
      </c>
      <c r="G138" s="33">
        <f t="shared" si="32"/>
        <v>33.525500000000001</v>
      </c>
      <c r="H138" s="33">
        <f t="shared" si="33"/>
        <v>31.760999999999999</v>
      </c>
      <c r="I138" s="33">
        <f t="shared" si="34"/>
        <v>29.996499999999997</v>
      </c>
      <c r="J138" s="33">
        <f t="shared" si="35"/>
        <v>28.231999999999999</v>
      </c>
      <c r="K138" s="79">
        <v>18</v>
      </c>
      <c r="L138" s="65">
        <f t="shared" si="30"/>
        <v>39.703389830508478</v>
      </c>
    </row>
    <row r="139" spans="3:12" x14ac:dyDescent="0.2">
      <c r="C139" s="82"/>
      <c r="D139" s="48" t="s">
        <v>98</v>
      </c>
      <c r="E139" s="38">
        <v>46.85</v>
      </c>
      <c r="F139" s="33">
        <f t="shared" si="31"/>
        <v>46.85</v>
      </c>
      <c r="G139" s="33">
        <f t="shared" si="32"/>
        <v>44.5075</v>
      </c>
      <c r="H139" s="33">
        <f t="shared" si="33"/>
        <v>42.164999999999999</v>
      </c>
      <c r="I139" s="33">
        <f t="shared" si="34"/>
        <v>39.822499999999998</v>
      </c>
      <c r="J139" s="33">
        <f t="shared" si="35"/>
        <v>37.480000000000004</v>
      </c>
      <c r="K139" s="79">
        <v>18</v>
      </c>
      <c r="L139" s="65">
        <f t="shared" si="30"/>
        <v>39.703389830508478</v>
      </c>
    </row>
    <row r="140" spans="3:12" x14ac:dyDescent="0.2">
      <c r="C140" s="82"/>
      <c r="D140" s="48" t="s">
        <v>102</v>
      </c>
      <c r="E140" s="38">
        <v>46.85</v>
      </c>
      <c r="F140" s="33">
        <f t="shared" si="31"/>
        <v>46.85</v>
      </c>
      <c r="G140" s="33">
        <f t="shared" si="32"/>
        <v>44.5075</v>
      </c>
      <c r="H140" s="33">
        <f t="shared" si="33"/>
        <v>42.164999999999999</v>
      </c>
      <c r="I140" s="33">
        <f t="shared" si="34"/>
        <v>39.822499999999998</v>
      </c>
      <c r="J140" s="33">
        <f t="shared" si="35"/>
        <v>37.480000000000004</v>
      </c>
      <c r="K140" s="79">
        <v>18</v>
      </c>
      <c r="L140" s="65">
        <f t="shared" si="30"/>
        <v>25.067796610169491</v>
      </c>
    </row>
    <row r="141" spans="3:12" x14ac:dyDescent="0.2">
      <c r="C141" s="82"/>
      <c r="D141" s="48" t="s">
        <v>118</v>
      </c>
      <c r="E141" s="38">
        <v>46.85</v>
      </c>
      <c r="F141" s="33">
        <f t="shared" si="31"/>
        <v>46.85</v>
      </c>
      <c r="G141" s="33">
        <f t="shared" si="32"/>
        <v>44.5075</v>
      </c>
      <c r="H141" s="33">
        <f t="shared" si="33"/>
        <v>42.164999999999999</v>
      </c>
      <c r="I141" s="33">
        <f t="shared" si="34"/>
        <v>39.822499999999998</v>
      </c>
      <c r="J141" s="33">
        <f t="shared" si="35"/>
        <v>37.480000000000004</v>
      </c>
      <c r="K141" s="79">
        <v>18</v>
      </c>
      <c r="L141" s="65">
        <f t="shared" si="30"/>
        <v>31.415254237288138</v>
      </c>
    </row>
    <row r="142" spans="3:12" x14ac:dyDescent="0.2">
      <c r="C142" s="82"/>
      <c r="D142" s="87" t="s">
        <v>104</v>
      </c>
      <c r="E142" s="38">
        <v>46.85</v>
      </c>
      <c r="F142" s="33">
        <f t="shared" si="31"/>
        <v>46.85</v>
      </c>
      <c r="G142" s="33">
        <f t="shared" si="32"/>
        <v>44.5075</v>
      </c>
      <c r="H142" s="33">
        <f t="shared" si="33"/>
        <v>42.164999999999999</v>
      </c>
      <c r="I142" s="33">
        <f t="shared" si="34"/>
        <v>39.822499999999998</v>
      </c>
      <c r="J142" s="33">
        <f t="shared" si="35"/>
        <v>37.480000000000004</v>
      </c>
      <c r="K142" s="79">
        <v>18</v>
      </c>
      <c r="L142" s="65">
        <f t="shared" si="30"/>
        <v>39.703389830508478</v>
      </c>
    </row>
    <row r="143" spans="3:12" x14ac:dyDescent="0.2">
      <c r="C143" s="82"/>
      <c r="D143" s="48" t="s">
        <v>99</v>
      </c>
      <c r="E143" s="38">
        <v>29.58</v>
      </c>
      <c r="F143" s="33">
        <f t="shared" si="31"/>
        <v>29.58</v>
      </c>
      <c r="G143" s="33">
        <f t="shared" si="32"/>
        <v>28.100999999999996</v>
      </c>
      <c r="H143" s="33">
        <f t="shared" si="33"/>
        <v>26.622</v>
      </c>
      <c r="I143" s="33">
        <f t="shared" si="34"/>
        <v>25.142999999999997</v>
      </c>
      <c r="J143" s="33">
        <f t="shared" si="35"/>
        <v>23.664000000000001</v>
      </c>
      <c r="K143" s="79">
        <v>18</v>
      </c>
      <c r="L143" s="65">
        <f t="shared" si="30"/>
        <v>28.745762711864408</v>
      </c>
    </row>
    <row r="144" spans="3:12" x14ac:dyDescent="0.2">
      <c r="C144" s="82"/>
      <c r="D144" s="48" t="s">
        <v>100</v>
      </c>
      <c r="E144" s="38">
        <v>37.07</v>
      </c>
      <c r="F144" s="33">
        <f t="shared" si="31"/>
        <v>37.07</v>
      </c>
      <c r="G144" s="33">
        <f t="shared" si="32"/>
        <v>35.216499999999996</v>
      </c>
      <c r="H144" s="33">
        <f t="shared" si="33"/>
        <v>33.363</v>
      </c>
      <c r="I144" s="33">
        <f t="shared" si="34"/>
        <v>31.509499999999999</v>
      </c>
      <c r="J144" s="33">
        <f t="shared" si="35"/>
        <v>29.656000000000002</v>
      </c>
      <c r="K144" s="79">
        <v>18</v>
      </c>
      <c r="L144" s="65">
        <f t="shared" si="30"/>
        <v>28.745762711864408</v>
      </c>
    </row>
    <row r="145" spans="1:12" x14ac:dyDescent="0.2">
      <c r="C145" s="82"/>
      <c r="D145" s="87" t="s">
        <v>101</v>
      </c>
      <c r="E145" s="38">
        <v>46.85</v>
      </c>
      <c r="F145" s="33">
        <f t="shared" si="31"/>
        <v>46.85</v>
      </c>
      <c r="G145" s="33">
        <f t="shared" si="32"/>
        <v>44.5075</v>
      </c>
      <c r="H145" s="33">
        <f t="shared" si="33"/>
        <v>42.164999999999999</v>
      </c>
      <c r="I145" s="33">
        <f t="shared" si="34"/>
        <v>39.822499999999998</v>
      </c>
      <c r="J145" s="33">
        <f t="shared" si="35"/>
        <v>37.480000000000004</v>
      </c>
      <c r="K145" s="79">
        <v>18</v>
      </c>
      <c r="L145" s="65">
        <f t="shared" si="30"/>
        <v>28.745762711864408</v>
      </c>
    </row>
    <row r="146" spans="1:12" x14ac:dyDescent="0.2">
      <c r="C146" s="82"/>
      <c r="D146" s="48" t="s">
        <v>123</v>
      </c>
      <c r="E146" s="38">
        <v>33.92</v>
      </c>
      <c r="F146" s="33">
        <f t="shared" si="31"/>
        <v>33.92</v>
      </c>
      <c r="G146" s="33">
        <f t="shared" si="32"/>
        <v>32.223999999999997</v>
      </c>
      <c r="H146" s="33">
        <f t="shared" si="33"/>
        <v>30.528000000000002</v>
      </c>
      <c r="I146" s="33">
        <f t="shared" si="34"/>
        <v>28.832000000000001</v>
      </c>
      <c r="J146" s="33">
        <f t="shared" si="35"/>
        <v>27.136000000000003</v>
      </c>
      <c r="K146" s="79">
        <v>18</v>
      </c>
      <c r="L146" s="65">
        <f t="shared" si="30"/>
        <v>28.745762711864408</v>
      </c>
    </row>
    <row r="147" spans="1:12" ht="30.75" customHeight="1" x14ac:dyDescent="0.2">
      <c r="C147" s="82"/>
      <c r="D147" s="48" t="s">
        <v>106</v>
      </c>
      <c r="E147" s="38">
        <v>33.92</v>
      </c>
      <c r="F147" s="33">
        <f t="shared" si="31"/>
        <v>33.92</v>
      </c>
      <c r="G147" s="33">
        <f t="shared" si="32"/>
        <v>32.223999999999997</v>
      </c>
      <c r="H147" s="33">
        <f t="shared" si="33"/>
        <v>30.528000000000002</v>
      </c>
      <c r="I147" s="33">
        <f t="shared" si="34"/>
        <v>28.832000000000001</v>
      </c>
      <c r="J147" s="33">
        <f t="shared" si="35"/>
        <v>27.136000000000003</v>
      </c>
      <c r="K147" s="79">
        <v>18</v>
      </c>
      <c r="L147" s="65">
        <f t="shared" si="30"/>
        <v>28.745762711864408</v>
      </c>
    </row>
    <row r="148" spans="1:12" x14ac:dyDescent="0.2">
      <c r="C148" s="82"/>
      <c r="D148" s="48" t="s">
        <v>124</v>
      </c>
      <c r="E148" s="38">
        <v>33.92</v>
      </c>
      <c r="F148" s="33">
        <f t="shared" si="31"/>
        <v>33.92</v>
      </c>
      <c r="G148" s="33">
        <f t="shared" si="32"/>
        <v>32.223999999999997</v>
      </c>
      <c r="H148" s="33">
        <f t="shared" si="33"/>
        <v>30.528000000000002</v>
      </c>
      <c r="I148" s="33">
        <f t="shared" si="34"/>
        <v>28.832000000000001</v>
      </c>
      <c r="J148" s="33">
        <f t="shared" si="35"/>
        <v>27.136000000000003</v>
      </c>
      <c r="K148" s="79">
        <v>18</v>
      </c>
      <c r="L148" s="65">
        <f t="shared" si="30"/>
        <v>36.940677966101703</v>
      </c>
    </row>
    <row r="149" spans="1:12" x14ac:dyDescent="0.2">
      <c r="C149" s="82"/>
      <c r="D149" s="48" t="s">
        <v>108</v>
      </c>
      <c r="E149" s="38">
        <v>33.92</v>
      </c>
      <c r="F149" s="33">
        <f t="shared" si="31"/>
        <v>33.92</v>
      </c>
      <c r="G149" s="33">
        <f t="shared" si="32"/>
        <v>32.223999999999997</v>
      </c>
      <c r="H149" s="33">
        <f t="shared" si="33"/>
        <v>30.528000000000002</v>
      </c>
      <c r="I149" s="33">
        <f t="shared" si="34"/>
        <v>28.832000000000001</v>
      </c>
      <c r="J149" s="33">
        <f t="shared" si="35"/>
        <v>27.136000000000003</v>
      </c>
      <c r="K149" s="79">
        <v>18</v>
      </c>
      <c r="L149" s="65">
        <f t="shared" si="30"/>
        <v>36.940677966101703</v>
      </c>
    </row>
    <row r="150" spans="1:12" x14ac:dyDescent="0.2">
      <c r="C150" s="82"/>
      <c r="D150" s="48" t="s">
        <v>125</v>
      </c>
      <c r="E150" s="38">
        <v>33.92</v>
      </c>
      <c r="F150" s="33">
        <f t="shared" si="31"/>
        <v>33.92</v>
      </c>
      <c r="G150" s="33">
        <f t="shared" si="32"/>
        <v>32.223999999999997</v>
      </c>
      <c r="H150" s="33">
        <f t="shared" si="33"/>
        <v>30.528000000000002</v>
      </c>
      <c r="I150" s="33">
        <f t="shared" si="34"/>
        <v>28.832000000000001</v>
      </c>
      <c r="J150" s="33">
        <f t="shared" si="35"/>
        <v>27.136000000000003</v>
      </c>
      <c r="K150" s="79">
        <v>18</v>
      </c>
      <c r="L150" s="65">
        <f t="shared" si="30"/>
        <v>36.940677966101703</v>
      </c>
    </row>
    <row r="151" spans="1:12" x14ac:dyDescent="0.2">
      <c r="C151" s="82"/>
      <c r="D151" s="48" t="s">
        <v>110</v>
      </c>
      <c r="E151" s="38">
        <v>43.59</v>
      </c>
      <c r="F151" s="33">
        <f t="shared" si="31"/>
        <v>43.59</v>
      </c>
      <c r="G151" s="33">
        <f t="shared" si="32"/>
        <v>41.410499999999999</v>
      </c>
      <c r="H151" s="33">
        <f t="shared" si="33"/>
        <v>39.231000000000002</v>
      </c>
      <c r="I151" s="33">
        <f t="shared" si="34"/>
        <v>37.051500000000004</v>
      </c>
      <c r="J151" s="33">
        <f t="shared" si="35"/>
        <v>34.872000000000007</v>
      </c>
      <c r="K151" s="79">
        <v>18</v>
      </c>
      <c r="L151" s="65">
        <f t="shared" si="30"/>
        <v>36.940677966101703</v>
      </c>
    </row>
    <row r="152" spans="1:12" x14ac:dyDescent="0.2">
      <c r="C152" s="82"/>
      <c r="D152" s="48" t="s">
        <v>126</v>
      </c>
      <c r="E152" s="38">
        <v>43.59</v>
      </c>
      <c r="F152" s="33">
        <f t="shared" si="31"/>
        <v>43.59</v>
      </c>
      <c r="G152" s="33">
        <f t="shared" si="32"/>
        <v>41.410499999999999</v>
      </c>
      <c r="H152" s="33">
        <f t="shared" si="33"/>
        <v>39.231000000000002</v>
      </c>
      <c r="I152" s="33">
        <f t="shared" si="34"/>
        <v>37.051500000000004</v>
      </c>
      <c r="J152" s="33">
        <f t="shared" si="35"/>
        <v>34.872000000000007</v>
      </c>
      <c r="K152" s="79">
        <v>18</v>
      </c>
      <c r="L152" s="65">
        <f t="shared" si="30"/>
        <v>36.940677966101703</v>
      </c>
    </row>
    <row r="153" spans="1:12" x14ac:dyDescent="0.2">
      <c r="C153" s="82"/>
      <c r="D153" s="48" t="s">
        <v>127</v>
      </c>
      <c r="E153" s="38">
        <v>43.59</v>
      </c>
      <c r="F153" s="33">
        <f t="shared" si="31"/>
        <v>43.59</v>
      </c>
      <c r="G153" s="33">
        <f t="shared" si="32"/>
        <v>41.410499999999999</v>
      </c>
      <c r="H153" s="33">
        <f t="shared" si="33"/>
        <v>39.231000000000002</v>
      </c>
      <c r="I153" s="33">
        <f t="shared" si="34"/>
        <v>37.051500000000004</v>
      </c>
      <c r="J153" s="33">
        <f t="shared" si="35"/>
        <v>34.872000000000007</v>
      </c>
      <c r="K153" s="79">
        <v>18</v>
      </c>
      <c r="L153" s="85"/>
    </row>
    <row r="154" spans="1:12" x14ac:dyDescent="0.2">
      <c r="C154" s="82"/>
      <c r="D154" s="48" t="s">
        <v>113</v>
      </c>
      <c r="E154" s="38">
        <v>43.59</v>
      </c>
      <c r="F154" s="33">
        <f t="shared" si="31"/>
        <v>43.59</v>
      </c>
      <c r="G154" s="33">
        <f t="shared" si="32"/>
        <v>41.410499999999999</v>
      </c>
      <c r="H154" s="33">
        <f t="shared" si="33"/>
        <v>39.231000000000002</v>
      </c>
      <c r="I154" s="33">
        <f t="shared" si="34"/>
        <v>37.051500000000004</v>
      </c>
      <c r="J154" s="33">
        <f t="shared" si="35"/>
        <v>34.872000000000007</v>
      </c>
      <c r="K154" s="79">
        <v>18</v>
      </c>
      <c r="L154" s="65">
        <f t="shared" ref="L154:L172" si="36">E157/1.18</f>
        <v>30.864406779661021</v>
      </c>
    </row>
    <row r="155" spans="1:12" x14ac:dyDescent="0.2">
      <c r="C155" s="39"/>
      <c r="D155" s="41" t="s">
        <v>128</v>
      </c>
      <c r="E155" s="38">
        <v>43.59</v>
      </c>
      <c r="F155" s="33">
        <f t="shared" si="31"/>
        <v>43.59</v>
      </c>
      <c r="G155" s="33">
        <f t="shared" si="32"/>
        <v>41.410499999999999</v>
      </c>
      <c r="H155" s="33">
        <f t="shared" si="33"/>
        <v>39.231000000000002</v>
      </c>
      <c r="I155" s="33">
        <f t="shared" si="34"/>
        <v>37.051500000000004</v>
      </c>
      <c r="J155" s="33">
        <f t="shared" si="35"/>
        <v>34.872000000000007</v>
      </c>
      <c r="K155" s="34">
        <v>18</v>
      </c>
      <c r="L155" s="65">
        <f t="shared" si="36"/>
        <v>38.974576271186443</v>
      </c>
    </row>
    <row r="156" spans="1:12" ht="21.75" customHeight="1" x14ac:dyDescent="0.2">
      <c r="C156" s="1" t="s">
        <v>129</v>
      </c>
      <c r="D156" s="1"/>
      <c r="E156" s="1"/>
      <c r="F156" s="1"/>
      <c r="G156" s="1"/>
      <c r="H156" s="1"/>
      <c r="I156" s="1"/>
      <c r="J156" s="1"/>
      <c r="K156" s="1"/>
      <c r="L156" s="65">
        <f t="shared" si="36"/>
        <v>51.533898305084747</v>
      </c>
    </row>
    <row r="157" spans="1:12" x14ac:dyDescent="0.2">
      <c r="A157" s="88"/>
      <c r="B157" s="89"/>
      <c r="C157" s="39"/>
      <c r="D157" s="41" t="s">
        <v>96</v>
      </c>
      <c r="E157" s="38">
        <v>36.42</v>
      </c>
      <c r="F157" s="33">
        <f t="shared" ref="F157:F175" si="37">E157-E157/100*$F$7</f>
        <v>36.42</v>
      </c>
      <c r="G157" s="33">
        <f t="shared" ref="G157:G175" si="38">F157*0.95</f>
        <v>34.598999999999997</v>
      </c>
      <c r="H157" s="33">
        <f t="shared" ref="H157:H175" si="39">F157*0.9</f>
        <v>32.778000000000006</v>
      </c>
      <c r="I157" s="33">
        <f t="shared" ref="I157:I175" si="40">F157*0.85</f>
        <v>30.957000000000001</v>
      </c>
      <c r="J157" s="33">
        <f t="shared" ref="J157:J175" si="41">F157*0.8</f>
        <v>29.136000000000003</v>
      </c>
      <c r="K157" s="34">
        <v>12</v>
      </c>
      <c r="L157" s="65">
        <f t="shared" si="36"/>
        <v>38.788135593220346</v>
      </c>
    </row>
    <row r="158" spans="1:12" x14ac:dyDescent="0.2">
      <c r="A158" s="90"/>
      <c r="B158" s="13"/>
      <c r="C158" s="39"/>
      <c r="D158" s="41" t="s">
        <v>122</v>
      </c>
      <c r="E158" s="38">
        <v>45.99</v>
      </c>
      <c r="F158" s="33">
        <f t="shared" si="37"/>
        <v>45.99</v>
      </c>
      <c r="G158" s="33">
        <f t="shared" si="38"/>
        <v>43.6905</v>
      </c>
      <c r="H158" s="33">
        <f t="shared" si="39"/>
        <v>41.391000000000005</v>
      </c>
      <c r="I158" s="33">
        <f t="shared" si="40"/>
        <v>39.091500000000003</v>
      </c>
      <c r="J158" s="33">
        <f t="shared" si="41"/>
        <v>36.792000000000002</v>
      </c>
      <c r="K158" s="34">
        <v>12</v>
      </c>
      <c r="L158" s="65">
        <f t="shared" si="36"/>
        <v>51.533898305084747</v>
      </c>
    </row>
    <row r="159" spans="1:12" x14ac:dyDescent="0.2">
      <c r="A159" s="90"/>
      <c r="B159" s="13"/>
      <c r="C159" s="39"/>
      <c r="D159" s="41" t="s">
        <v>98</v>
      </c>
      <c r="E159" s="38">
        <v>60.81</v>
      </c>
      <c r="F159" s="33">
        <f t="shared" si="37"/>
        <v>60.81</v>
      </c>
      <c r="G159" s="33">
        <f t="shared" si="38"/>
        <v>57.769500000000001</v>
      </c>
      <c r="H159" s="33">
        <f t="shared" si="39"/>
        <v>54.729000000000006</v>
      </c>
      <c r="I159" s="33">
        <f t="shared" si="40"/>
        <v>51.688499999999998</v>
      </c>
      <c r="J159" s="33">
        <f t="shared" si="41"/>
        <v>48.648000000000003</v>
      </c>
      <c r="K159" s="34">
        <v>12</v>
      </c>
      <c r="L159" s="65">
        <f t="shared" si="36"/>
        <v>51.533898305084747</v>
      </c>
    </row>
    <row r="160" spans="1:12" x14ac:dyDescent="0.2">
      <c r="A160" s="90"/>
      <c r="B160" s="13"/>
      <c r="C160" s="39"/>
      <c r="D160" s="41" t="s">
        <v>102</v>
      </c>
      <c r="E160" s="38">
        <v>45.77</v>
      </c>
      <c r="F160" s="33">
        <f t="shared" si="37"/>
        <v>45.77</v>
      </c>
      <c r="G160" s="33">
        <f t="shared" si="38"/>
        <v>43.481500000000004</v>
      </c>
      <c r="H160" s="33">
        <f t="shared" si="39"/>
        <v>41.193000000000005</v>
      </c>
      <c r="I160" s="33">
        <f t="shared" si="40"/>
        <v>38.904499999999999</v>
      </c>
      <c r="J160" s="33">
        <f t="shared" si="41"/>
        <v>36.616000000000007</v>
      </c>
      <c r="K160" s="34">
        <v>12</v>
      </c>
      <c r="L160" s="65">
        <f t="shared" si="36"/>
        <v>32.567796610169495</v>
      </c>
    </row>
    <row r="161" spans="1:12" x14ac:dyDescent="0.2">
      <c r="A161" s="90"/>
      <c r="B161" s="13"/>
      <c r="C161" s="39"/>
      <c r="D161" s="41" t="s">
        <v>103</v>
      </c>
      <c r="E161" s="38">
        <v>60.81</v>
      </c>
      <c r="F161" s="33">
        <f t="shared" si="37"/>
        <v>60.81</v>
      </c>
      <c r="G161" s="33">
        <f t="shared" si="38"/>
        <v>57.769500000000001</v>
      </c>
      <c r="H161" s="33">
        <f t="shared" si="39"/>
        <v>54.729000000000006</v>
      </c>
      <c r="I161" s="33">
        <f t="shared" si="40"/>
        <v>51.688499999999998</v>
      </c>
      <c r="J161" s="33">
        <f t="shared" si="41"/>
        <v>48.648000000000003</v>
      </c>
      <c r="K161" s="34">
        <v>12</v>
      </c>
      <c r="L161" s="65">
        <f t="shared" si="36"/>
        <v>40.737288135593225</v>
      </c>
    </row>
    <row r="162" spans="1:12" x14ac:dyDescent="0.2">
      <c r="A162" s="90"/>
      <c r="B162" s="13"/>
      <c r="C162" s="39"/>
      <c r="D162" s="86" t="s">
        <v>104</v>
      </c>
      <c r="E162" s="38">
        <v>60.81</v>
      </c>
      <c r="F162" s="33">
        <f t="shared" si="37"/>
        <v>60.81</v>
      </c>
      <c r="G162" s="33">
        <f t="shared" si="38"/>
        <v>57.769500000000001</v>
      </c>
      <c r="H162" s="33">
        <f t="shared" si="39"/>
        <v>54.729000000000006</v>
      </c>
      <c r="I162" s="33">
        <f t="shared" si="40"/>
        <v>51.688499999999998</v>
      </c>
      <c r="J162" s="33">
        <f t="shared" si="41"/>
        <v>48.648000000000003</v>
      </c>
      <c r="K162" s="34">
        <v>12</v>
      </c>
      <c r="L162" s="65">
        <f t="shared" si="36"/>
        <v>51.533898305084747</v>
      </c>
    </row>
    <row r="163" spans="1:12" x14ac:dyDescent="0.2">
      <c r="A163" s="90"/>
      <c r="B163" s="13"/>
      <c r="C163" s="39"/>
      <c r="D163" s="41" t="s">
        <v>99</v>
      </c>
      <c r="E163" s="38">
        <v>38.43</v>
      </c>
      <c r="F163" s="33">
        <f t="shared" si="37"/>
        <v>38.43</v>
      </c>
      <c r="G163" s="33">
        <f t="shared" si="38"/>
        <v>36.508499999999998</v>
      </c>
      <c r="H163" s="33">
        <f t="shared" si="39"/>
        <v>34.587000000000003</v>
      </c>
      <c r="I163" s="33">
        <f t="shared" si="40"/>
        <v>32.665500000000002</v>
      </c>
      <c r="J163" s="33">
        <f t="shared" si="41"/>
        <v>30.744</v>
      </c>
      <c r="K163" s="34">
        <v>12</v>
      </c>
      <c r="L163" s="65">
        <f t="shared" si="36"/>
        <v>37.381355932203391</v>
      </c>
    </row>
    <row r="164" spans="1:12" x14ac:dyDescent="0.2">
      <c r="A164" s="90"/>
      <c r="B164" s="13"/>
      <c r="C164" s="39"/>
      <c r="D164" s="41" t="s">
        <v>130</v>
      </c>
      <c r="E164" s="38">
        <v>48.07</v>
      </c>
      <c r="F164" s="33">
        <f t="shared" si="37"/>
        <v>48.07</v>
      </c>
      <c r="G164" s="33">
        <f t="shared" si="38"/>
        <v>45.666499999999999</v>
      </c>
      <c r="H164" s="33">
        <f t="shared" si="39"/>
        <v>43.262999999999998</v>
      </c>
      <c r="I164" s="33">
        <f t="shared" si="40"/>
        <v>40.859499999999997</v>
      </c>
      <c r="J164" s="33">
        <f t="shared" si="41"/>
        <v>38.456000000000003</v>
      </c>
      <c r="K164" s="34">
        <v>12</v>
      </c>
      <c r="L164" s="65">
        <f t="shared" si="36"/>
        <v>37.381355932203391</v>
      </c>
    </row>
    <row r="165" spans="1:12" x14ac:dyDescent="0.2">
      <c r="A165" s="90"/>
      <c r="B165" s="13"/>
      <c r="C165" s="39"/>
      <c r="D165" s="86" t="s">
        <v>101</v>
      </c>
      <c r="E165" s="38">
        <v>60.81</v>
      </c>
      <c r="F165" s="33">
        <f t="shared" si="37"/>
        <v>60.81</v>
      </c>
      <c r="G165" s="33">
        <f t="shared" si="38"/>
        <v>57.769500000000001</v>
      </c>
      <c r="H165" s="33">
        <f t="shared" si="39"/>
        <v>54.729000000000006</v>
      </c>
      <c r="I165" s="33">
        <f t="shared" si="40"/>
        <v>51.688499999999998</v>
      </c>
      <c r="J165" s="33">
        <f t="shared" si="41"/>
        <v>48.648000000000003</v>
      </c>
      <c r="K165" s="34">
        <v>12</v>
      </c>
      <c r="L165" s="65">
        <f t="shared" si="36"/>
        <v>37.381355932203391</v>
      </c>
    </row>
    <row r="166" spans="1:12" x14ac:dyDescent="0.2">
      <c r="A166" s="90"/>
      <c r="B166" s="13"/>
      <c r="C166" s="39"/>
      <c r="D166" s="41" t="s">
        <v>123</v>
      </c>
      <c r="E166" s="38">
        <v>44.11</v>
      </c>
      <c r="F166" s="33">
        <f t="shared" si="37"/>
        <v>44.11</v>
      </c>
      <c r="G166" s="33">
        <f t="shared" si="38"/>
        <v>41.904499999999999</v>
      </c>
      <c r="H166" s="33">
        <f t="shared" si="39"/>
        <v>39.698999999999998</v>
      </c>
      <c r="I166" s="33">
        <f t="shared" si="40"/>
        <v>37.493499999999997</v>
      </c>
      <c r="J166" s="33">
        <f t="shared" si="41"/>
        <v>35.288000000000004</v>
      </c>
      <c r="K166" s="34">
        <v>12</v>
      </c>
      <c r="L166" s="65">
        <f t="shared" si="36"/>
        <v>37.381355932203391</v>
      </c>
    </row>
    <row r="167" spans="1:12" x14ac:dyDescent="0.2">
      <c r="A167" s="90"/>
      <c r="B167" s="13"/>
      <c r="C167" s="39"/>
      <c r="D167" s="41" t="s">
        <v>131</v>
      </c>
      <c r="E167" s="38">
        <v>44.11</v>
      </c>
      <c r="F167" s="33">
        <f t="shared" si="37"/>
        <v>44.11</v>
      </c>
      <c r="G167" s="33">
        <f t="shared" si="38"/>
        <v>41.904499999999999</v>
      </c>
      <c r="H167" s="33">
        <f t="shared" si="39"/>
        <v>39.698999999999998</v>
      </c>
      <c r="I167" s="33">
        <f t="shared" si="40"/>
        <v>37.493499999999997</v>
      </c>
      <c r="J167" s="33">
        <f t="shared" si="41"/>
        <v>35.288000000000004</v>
      </c>
      <c r="K167" s="34">
        <v>12</v>
      </c>
      <c r="L167" s="65">
        <f t="shared" si="36"/>
        <v>37.381355932203391</v>
      </c>
    </row>
    <row r="168" spans="1:12" x14ac:dyDescent="0.2">
      <c r="A168" s="90"/>
      <c r="B168" s="13"/>
      <c r="C168" s="39"/>
      <c r="D168" s="41" t="s">
        <v>132</v>
      </c>
      <c r="E168" s="38">
        <v>44.11</v>
      </c>
      <c r="F168" s="33">
        <f t="shared" si="37"/>
        <v>44.11</v>
      </c>
      <c r="G168" s="33">
        <f t="shared" si="38"/>
        <v>41.904499999999999</v>
      </c>
      <c r="H168" s="33">
        <f t="shared" si="39"/>
        <v>39.698999999999998</v>
      </c>
      <c r="I168" s="33">
        <f t="shared" si="40"/>
        <v>37.493499999999997</v>
      </c>
      <c r="J168" s="33">
        <f t="shared" si="41"/>
        <v>35.288000000000004</v>
      </c>
      <c r="K168" s="34">
        <v>12</v>
      </c>
      <c r="L168" s="65">
        <f t="shared" si="36"/>
        <v>47.991525423728817</v>
      </c>
    </row>
    <row r="169" spans="1:12" x14ac:dyDescent="0.2">
      <c r="A169" s="90"/>
      <c r="B169" s="13"/>
      <c r="C169" s="39"/>
      <c r="D169" s="41" t="s">
        <v>133</v>
      </c>
      <c r="E169" s="38">
        <v>44.11</v>
      </c>
      <c r="F169" s="33">
        <f t="shared" si="37"/>
        <v>44.11</v>
      </c>
      <c r="G169" s="33">
        <f t="shared" si="38"/>
        <v>41.904499999999999</v>
      </c>
      <c r="H169" s="33">
        <f t="shared" si="39"/>
        <v>39.698999999999998</v>
      </c>
      <c r="I169" s="33">
        <f t="shared" si="40"/>
        <v>37.493499999999997</v>
      </c>
      <c r="J169" s="33">
        <f t="shared" si="41"/>
        <v>35.288000000000004</v>
      </c>
      <c r="K169" s="34">
        <v>12</v>
      </c>
      <c r="L169" s="65">
        <f t="shared" si="36"/>
        <v>47.991525423728817</v>
      </c>
    </row>
    <row r="170" spans="1:12" x14ac:dyDescent="0.2">
      <c r="A170" s="90"/>
      <c r="B170" s="13"/>
      <c r="C170" s="39"/>
      <c r="D170" s="41" t="s">
        <v>125</v>
      </c>
      <c r="E170" s="38">
        <v>44.11</v>
      </c>
      <c r="F170" s="33">
        <f t="shared" si="37"/>
        <v>44.11</v>
      </c>
      <c r="G170" s="33">
        <f t="shared" si="38"/>
        <v>41.904499999999999</v>
      </c>
      <c r="H170" s="33">
        <f t="shared" si="39"/>
        <v>39.698999999999998</v>
      </c>
      <c r="I170" s="33">
        <f t="shared" si="40"/>
        <v>37.493499999999997</v>
      </c>
      <c r="J170" s="33">
        <f t="shared" si="41"/>
        <v>35.288000000000004</v>
      </c>
      <c r="K170" s="34">
        <v>12</v>
      </c>
      <c r="L170" s="65">
        <f t="shared" si="36"/>
        <v>47.991525423728817</v>
      </c>
    </row>
    <row r="171" spans="1:12" x14ac:dyDescent="0.2">
      <c r="A171" s="90"/>
      <c r="B171" s="13"/>
      <c r="C171" s="39"/>
      <c r="D171" s="41" t="s">
        <v>134</v>
      </c>
      <c r="E171" s="38">
        <v>56.63</v>
      </c>
      <c r="F171" s="33">
        <f t="shared" si="37"/>
        <v>56.63</v>
      </c>
      <c r="G171" s="33">
        <f t="shared" si="38"/>
        <v>53.798499999999997</v>
      </c>
      <c r="H171" s="33">
        <f t="shared" si="39"/>
        <v>50.967000000000006</v>
      </c>
      <c r="I171" s="33">
        <f t="shared" si="40"/>
        <v>48.1355</v>
      </c>
      <c r="J171" s="33">
        <f t="shared" si="41"/>
        <v>45.304000000000002</v>
      </c>
      <c r="K171" s="34">
        <v>12</v>
      </c>
      <c r="L171" s="65">
        <f t="shared" si="36"/>
        <v>47.991525423728817</v>
      </c>
    </row>
    <row r="172" spans="1:12" x14ac:dyDescent="0.2">
      <c r="A172" s="90"/>
      <c r="B172" s="13"/>
      <c r="C172" s="39"/>
      <c r="D172" s="41" t="s">
        <v>135</v>
      </c>
      <c r="E172" s="38">
        <v>56.63</v>
      </c>
      <c r="F172" s="33">
        <f t="shared" si="37"/>
        <v>56.63</v>
      </c>
      <c r="G172" s="33">
        <f t="shared" si="38"/>
        <v>53.798499999999997</v>
      </c>
      <c r="H172" s="33">
        <f t="shared" si="39"/>
        <v>50.967000000000006</v>
      </c>
      <c r="I172" s="33">
        <f t="shared" si="40"/>
        <v>48.1355</v>
      </c>
      <c r="J172" s="33">
        <f t="shared" si="41"/>
        <v>45.304000000000002</v>
      </c>
      <c r="K172" s="34">
        <v>12</v>
      </c>
      <c r="L172" s="65">
        <f t="shared" si="36"/>
        <v>47.991525423728817</v>
      </c>
    </row>
    <row r="173" spans="1:12" x14ac:dyDescent="0.2">
      <c r="A173" s="90"/>
      <c r="B173" s="13"/>
      <c r="C173" s="39"/>
      <c r="D173" s="41" t="s">
        <v>136</v>
      </c>
      <c r="E173" s="38">
        <v>56.63</v>
      </c>
      <c r="F173" s="33">
        <f t="shared" si="37"/>
        <v>56.63</v>
      </c>
      <c r="G173" s="33">
        <f t="shared" si="38"/>
        <v>53.798499999999997</v>
      </c>
      <c r="H173" s="33">
        <f t="shared" si="39"/>
        <v>50.967000000000006</v>
      </c>
      <c r="I173" s="33">
        <f t="shared" si="40"/>
        <v>48.1355</v>
      </c>
      <c r="J173" s="33">
        <f t="shared" si="41"/>
        <v>45.304000000000002</v>
      </c>
      <c r="K173" s="34">
        <v>12</v>
      </c>
      <c r="L173" s="80"/>
    </row>
    <row r="174" spans="1:12" x14ac:dyDescent="0.2">
      <c r="A174" s="90"/>
      <c r="B174" s="13"/>
      <c r="C174" s="39"/>
      <c r="D174" s="41" t="s">
        <v>137</v>
      </c>
      <c r="E174" s="38">
        <v>56.63</v>
      </c>
      <c r="F174" s="33">
        <f t="shared" si="37"/>
        <v>56.63</v>
      </c>
      <c r="G174" s="33">
        <f t="shared" si="38"/>
        <v>53.798499999999997</v>
      </c>
      <c r="H174" s="33">
        <f t="shared" si="39"/>
        <v>50.967000000000006</v>
      </c>
      <c r="I174" s="33">
        <f t="shared" si="40"/>
        <v>48.1355</v>
      </c>
      <c r="J174" s="33">
        <f t="shared" si="41"/>
        <v>45.304000000000002</v>
      </c>
      <c r="K174" s="34">
        <v>12</v>
      </c>
      <c r="L174" s="80"/>
    </row>
    <row r="175" spans="1:12" x14ac:dyDescent="0.2">
      <c r="A175" s="91"/>
      <c r="B175" s="92"/>
      <c r="C175" s="39"/>
      <c r="D175" s="41" t="s">
        <v>138</v>
      </c>
      <c r="E175" s="38">
        <v>56.63</v>
      </c>
      <c r="F175" s="33">
        <f t="shared" si="37"/>
        <v>56.63</v>
      </c>
      <c r="G175" s="33">
        <f t="shared" si="38"/>
        <v>53.798499999999997</v>
      </c>
      <c r="H175" s="33">
        <f t="shared" si="39"/>
        <v>50.967000000000006</v>
      </c>
      <c r="I175" s="33">
        <f t="shared" si="40"/>
        <v>48.1355</v>
      </c>
      <c r="J175" s="33">
        <f t="shared" si="41"/>
        <v>45.304000000000002</v>
      </c>
      <c r="K175" s="34">
        <v>12</v>
      </c>
      <c r="L175" s="80"/>
    </row>
    <row r="176" spans="1:12" ht="30" customHeight="1" x14ac:dyDescent="0.2">
      <c r="C176" s="9" t="s">
        <v>139</v>
      </c>
      <c r="D176" s="9"/>
      <c r="E176" s="9"/>
      <c r="F176" s="9"/>
      <c r="G176" s="9"/>
      <c r="H176" s="9"/>
      <c r="I176" s="9"/>
      <c r="J176" s="9"/>
      <c r="K176" s="9"/>
    </row>
    <row r="177" spans="3:11" x14ac:dyDescent="0.2">
      <c r="C177" s="60"/>
      <c r="D177" s="48" t="s">
        <v>140</v>
      </c>
      <c r="E177" s="32">
        <v>24.54</v>
      </c>
      <c r="F177" s="33">
        <f t="shared" ref="F177:F194" si="42">E177-E177/100*$F$7</f>
        <v>24.54</v>
      </c>
      <c r="G177" s="33">
        <f t="shared" ref="G177:G194" si="43">F177*0.95</f>
        <v>23.312999999999999</v>
      </c>
      <c r="H177" s="33">
        <f t="shared" ref="H177:H194" si="44">F177*0.9</f>
        <v>22.085999999999999</v>
      </c>
      <c r="I177" s="33">
        <f t="shared" ref="I177:I194" si="45">F177*0.85</f>
        <v>20.858999999999998</v>
      </c>
      <c r="J177" s="33">
        <f t="shared" ref="J177:J194" si="46">F177*0.8</f>
        <v>19.632000000000001</v>
      </c>
      <c r="K177" s="79">
        <v>14</v>
      </c>
    </row>
    <row r="178" spans="3:11" x14ac:dyDescent="0.2">
      <c r="C178" s="60"/>
      <c r="D178" s="48" t="s">
        <v>141</v>
      </c>
      <c r="E178" s="32">
        <v>42.02</v>
      </c>
      <c r="F178" s="33">
        <f t="shared" si="42"/>
        <v>42.02</v>
      </c>
      <c r="G178" s="33">
        <f t="shared" si="43"/>
        <v>39.919000000000004</v>
      </c>
      <c r="H178" s="33">
        <f t="shared" si="44"/>
        <v>37.818000000000005</v>
      </c>
      <c r="I178" s="33">
        <f t="shared" si="45"/>
        <v>35.716999999999999</v>
      </c>
      <c r="J178" s="33">
        <f t="shared" si="46"/>
        <v>33.616000000000007</v>
      </c>
      <c r="K178" s="79">
        <v>14</v>
      </c>
    </row>
    <row r="179" spans="3:11" x14ac:dyDescent="0.2">
      <c r="C179" s="60"/>
      <c r="D179" s="48" t="s">
        <v>142</v>
      </c>
      <c r="E179" s="32">
        <v>40.11</v>
      </c>
      <c r="F179" s="33">
        <f t="shared" si="42"/>
        <v>40.11</v>
      </c>
      <c r="G179" s="33">
        <f t="shared" si="43"/>
        <v>38.104499999999994</v>
      </c>
      <c r="H179" s="33">
        <f t="shared" si="44"/>
        <v>36.099000000000004</v>
      </c>
      <c r="I179" s="33">
        <f t="shared" si="45"/>
        <v>34.093499999999999</v>
      </c>
      <c r="J179" s="33">
        <f t="shared" si="46"/>
        <v>32.088000000000001</v>
      </c>
      <c r="K179" s="79">
        <v>14</v>
      </c>
    </row>
    <row r="180" spans="3:11" x14ac:dyDescent="0.2">
      <c r="C180" s="60"/>
      <c r="D180" s="48" t="s">
        <v>143</v>
      </c>
      <c r="E180" s="32">
        <v>40.11</v>
      </c>
      <c r="F180" s="33">
        <f t="shared" si="42"/>
        <v>40.11</v>
      </c>
      <c r="G180" s="33">
        <f t="shared" si="43"/>
        <v>38.104499999999994</v>
      </c>
      <c r="H180" s="33">
        <f t="shared" si="44"/>
        <v>36.099000000000004</v>
      </c>
      <c r="I180" s="33">
        <f t="shared" si="45"/>
        <v>34.093499999999999</v>
      </c>
      <c r="J180" s="33">
        <f t="shared" si="46"/>
        <v>32.088000000000001</v>
      </c>
      <c r="K180" s="79">
        <v>14</v>
      </c>
    </row>
    <row r="181" spans="3:11" x14ac:dyDescent="0.2">
      <c r="C181" s="60"/>
      <c r="D181" s="48" t="s">
        <v>144</v>
      </c>
      <c r="E181" s="32">
        <v>40.11</v>
      </c>
      <c r="F181" s="33">
        <f t="shared" si="42"/>
        <v>40.11</v>
      </c>
      <c r="G181" s="33">
        <f t="shared" si="43"/>
        <v>38.104499999999994</v>
      </c>
      <c r="H181" s="33">
        <f t="shared" si="44"/>
        <v>36.099000000000004</v>
      </c>
      <c r="I181" s="33">
        <f t="shared" si="45"/>
        <v>34.093499999999999</v>
      </c>
      <c r="J181" s="33">
        <f t="shared" si="46"/>
        <v>32.088000000000001</v>
      </c>
      <c r="K181" s="79">
        <v>14</v>
      </c>
    </row>
    <row r="182" spans="3:11" x14ac:dyDescent="0.2">
      <c r="C182" s="60"/>
      <c r="D182" s="48" t="s">
        <v>145</v>
      </c>
      <c r="E182" s="32">
        <v>40.11</v>
      </c>
      <c r="F182" s="33">
        <f t="shared" si="42"/>
        <v>40.11</v>
      </c>
      <c r="G182" s="33">
        <f t="shared" si="43"/>
        <v>38.104499999999994</v>
      </c>
      <c r="H182" s="33">
        <f t="shared" si="44"/>
        <v>36.099000000000004</v>
      </c>
      <c r="I182" s="33">
        <f t="shared" si="45"/>
        <v>34.093499999999999</v>
      </c>
      <c r="J182" s="33">
        <f t="shared" si="46"/>
        <v>32.088000000000001</v>
      </c>
      <c r="K182" s="79">
        <v>14</v>
      </c>
    </row>
    <row r="183" spans="3:11" x14ac:dyDescent="0.2">
      <c r="C183" s="60"/>
      <c r="D183" s="48" t="s">
        <v>146</v>
      </c>
      <c r="E183" s="32">
        <v>40.11</v>
      </c>
      <c r="F183" s="33">
        <f t="shared" si="42"/>
        <v>40.11</v>
      </c>
      <c r="G183" s="33">
        <f t="shared" si="43"/>
        <v>38.104499999999994</v>
      </c>
      <c r="H183" s="33">
        <f t="shared" si="44"/>
        <v>36.099000000000004</v>
      </c>
      <c r="I183" s="33">
        <f t="shared" si="45"/>
        <v>34.093499999999999</v>
      </c>
      <c r="J183" s="33">
        <f t="shared" si="46"/>
        <v>32.088000000000001</v>
      </c>
      <c r="K183" s="79">
        <v>14</v>
      </c>
    </row>
    <row r="184" spans="3:11" x14ac:dyDescent="0.2">
      <c r="C184" s="60"/>
      <c r="D184" s="48" t="s">
        <v>147</v>
      </c>
      <c r="E184" s="32">
        <v>40.11</v>
      </c>
      <c r="F184" s="33">
        <f t="shared" si="42"/>
        <v>40.11</v>
      </c>
      <c r="G184" s="33">
        <f t="shared" si="43"/>
        <v>38.104499999999994</v>
      </c>
      <c r="H184" s="33">
        <f t="shared" si="44"/>
        <v>36.099000000000004</v>
      </c>
      <c r="I184" s="33">
        <f t="shared" si="45"/>
        <v>34.093499999999999</v>
      </c>
      <c r="J184" s="33">
        <f t="shared" si="46"/>
        <v>32.088000000000001</v>
      </c>
      <c r="K184" s="79">
        <v>14</v>
      </c>
    </row>
    <row r="185" spans="3:11" x14ac:dyDescent="0.2">
      <c r="C185" s="60"/>
      <c r="D185" s="48" t="s">
        <v>148</v>
      </c>
      <c r="E185" s="32">
        <v>27.57</v>
      </c>
      <c r="F185" s="33">
        <f t="shared" si="42"/>
        <v>27.57</v>
      </c>
      <c r="G185" s="33">
        <f t="shared" si="43"/>
        <v>26.191499999999998</v>
      </c>
      <c r="H185" s="33">
        <f t="shared" si="44"/>
        <v>24.813000000000002</v>
      </c>
      <c r="I185" s="33">
        <f t="shared" si="45"/>
        <v>23.4345</v>
      </c>
      <c r="J185" s="33">
        <f t="shared" si="46"/>
        <v>22.056000000000001</v>
      </c>
      <c r="K185" s="79">
        <v>14</v>
      </c>
    </row>
    <row r="186" spans="3:11" x14ac:dyDescent="0.2">
      <c r="C186" s="60"/>
      <c r="D186" s="48" t="s">
        <v>149</v>
      </c>
      <c r="E186" s="32">
        <v>27.57</v>
      </c>
      <c r="F186" s="33">
        <f t="shared" si="42"/>
        <v>27.57</v>
      </c>
      <c r="G186" s="33">
        <f t="shared" si="43"/>
        <v>26.191499999999998</v>
      </c>
      <c r="H186" s="33">
        <f t="shared" si="44"/>
        <v>24.813000000000002</v>
      </c>
      <c r="I186" s="33">
        <f t="shared" si="45"/>
        <v>23.4345</v>
      </c>
      <c r="J186" s="33">
        <f t="shared" si="46"/>
        <v>22.056000000000001</v>
      </c>
      <c r="K186" s="79">
        <v>14</v>
      </c>
    </row>
    <row r="187" spans="3:11" x14ac:dyDescent="0.2">
      <c r="C187" s="60"/>
      <c r="D187" s="48" t="s">
        <v>150</v>
      </c>
      <c r="E187" s="32">
        <v>27.57</v>
      </c>
      <c r="F187" s="33">
        <f t="shared" si="42"/>
        <v>27.57</v>
      </c>
      <c r="G187" s="33">
        <f t="shared" si="43"/>
        <v>26.191499999999998</v>
      </c>
      <c r="H187" s="33">
        <f t="shared" si="44"/>
        <v>24.813000000000002</v>
      </c>
      <c r="I187" s="33">
        <f t="shared" si="45"/>
        <v>23.4345</v>
      </c>
      <c r="J187" s="33">
        <f t="shared" si="46"/>
        <v>22.056000000000001</v>
      </c>
      <c r="K187" s="79">
        <v>14</v>
      </c>
    </row>
    <row r="188" spans="3:11" x14ac:dyDescent="0.2">
      <c r="C188" s="60"/>
      <c r="D188" s="48" t="s">
        <v>151</v>
      </c>
      <c r="E188" s="32">
        <v>27.57</v>
      </c>
      <c r="F188" s="33">
        <f t="shared" si="42"/>
        <v>27.57</v>
      </c>
      <c r="G188" s="33">
        <f t="shared" si="43"/>
        <v>26.191499999999998</v>
      </c>
      <c r="H188" s="33">
        <f t="shared" si="44"/>
        <v>24.813000000000002</v>
      </c>
      <c r="I188" s="33">
        <f t="shared" si="45"/>
        <v>23.4345</v>
      </c>
      <c r="J188" s="33">
        <f t="shared" si="46"/>
        <v>22.056000000000001</v>
      </c>
      <c r="K188" s="79">
        <v>14</v>
      </c>
    </row>
    <row r="189" spans="3:11" x14ac:dyDescent="0.2">
      <c r="C189" s="60"/>
      <c r="D189" s="48" t="s">
        <v>152</v>
      </c>
      <c r="E189" s="32">
        <v>27.57</v>
      </c>
      <c r="F189" s="33">
        <f t="shared" si="42"/>
        <v>27.57</v>
      </c>
      <c r="G189" s="33">
        <f t="shared" si="43"/>
        <v>26.191499999999998</v>
      </c>
      <c r="H189" s="33">
        <f t="shared" si="44"/>
        <v>24.813000000000002</v>
      </c>
      <c r="I189" s="33">
        <f t="shared" si="45"/>
        <v>23.4345</v>
      </c>
      <c r="J189" s="33">
        <f t="shared" si="46"/>
        <v>22.056000000000001</v>
      </c>
      <c r="K189" s="79">
        <v>14</v>
      </c>
    </row>
    <row r="190" spans="3:11" x14ac:dyDescent="0.2">
      <c r="C190" s="60"/>
      <c r="D190" s="48" t="s">
        <v>153</v>
      </c>
      <c r="E190" s="32">
        <v>29.63</v>
      </c>
      <c r="F190" s="33">
        <f t="shared" si="42"/>
        <v>29.63</v>
      </c>
      <c r="G190" s="33">
        <f t="shared" si="43"/>
        <v>28.148499999999999</v>
      </c>
      <c r="H190" s="33">
        <f t="shared" si="44"/>
        <v>26.666999999999998</v>
      </c>
      <c r="I190" s="33">
        <f t="shared" si="45"/>
        <v>25.185499999999998</v>
      </c>
      <c r="J190" s="33">
        <f t="shared" si="46"/>
        <v>23.704000000000001</v>
      </c>
      <c r="K190" s="79">
        <v>14</v>
      </c>
    </row>
    <row r="191" spans="3:11" x14ac:dyDescent="0.2">
      <c r="C191" s="60"/>
      <c r="D191" s="48" t="s">
        <v>154</v>
      </c>
      <c r="E191" s="32">
        <v>29.63</v>
      </c>
      <c r="F191" s="33">
        <f t="shared" si="42"/>
        <v>29.63</v>
      </c>
      <c r="G191" s="33">
        <f t="shared" si="43"/>
        <v>28.148499999999999</v>
      </c>
      <c r="H191" s="33">
        <f t="shared" si="44"/>
        <v>26.666999999999998</v>
      </c>
      <c r="I191" s="33">
        <f t="shared" si="45"/>
        <v>25.185499999999998</v>
      </c>
      <c r="J191" s="33">
        <f t="shared" si="46"/>
        <v>23.704000000000001</v>
      </c>
      <c r="K191" s="79">
        <v>14</v>
      </c>
    </row>
    <row r="192" spans="3:11" x14ac:dyDescent="0.2">
      <c r="C192" s="60"/>
      <c r="D192" s="48" t="s">
        <v>155</v>
      </c>
      <c r="E192" s="32">
        <v>29.63</v>
      </c>
      <c r="F192" s="33">
        <f t="shared" si="42"/>
        <v>29.63</v>
      </c>
      <c r="G192" s="33">
        <f t="shared" si="43"/>
        <v>28.148499999999999</v>
      </c>
      <c r="H192" s="33">
        <f t="shared" si="44"/>
        <v>26.666999999999998</v>
      </c>
      <c r="I192" s="33">
        <f t="shared" si="45"/>
        <v>25.185499999999998</v>
      </c>
      <c r="J192" s="33">
        <f t="shared" si="46"/>
        <v>23.704000000000001</v>
      </c>
      <c r="K192" s="79">
        <v>14</v>
      </c>
    </row>
    <row r="193" spans="3:11" x14ac:dyDescent="0.2">
      <c r="C193" s="60"/>
      <c r="D193" s="48" t="s">
        <v>156</v>
      </c>
      <c r="E193" s="32">
        <v>29.63</v>
      </c>
      <c r="F193" s="33">
        <f t="shared" si="42"/>
        <v>29.63</v>
      </c>
      <c r="G193" s="33">
        <f t="shared" si="43"/>
        <v>28.148499999999999</v>
      </c>
      <c r="H193" s="33">
        <f t="shared" si="44"/>
        <v>26.666999999999998</v>
      </c>
      <c r="I193" s="33">
        <f t="shared" si="45"/>
        <v>25.185499999999998</v>
      </c>
      <c r="J193" s="33">
        <f t="shared" si="46"/>
        <v>23.704000000000001</v>
      </c>
      <c r="K193" s="79">
        <v>14</v>
      </c>
    </row>
    <row r="194" spans="3:11" x14ac:dyDescent="0.2">
      <c r="C194" s="60"/>
      <c r="D194" s="48" t="s">
        <v>157</v>
      </c>
      <c r="E194" s="32">
        <v>29.63</v>
      </c>
      <c r="F194" s="33">
        <f t="shared" si="42"/>
        <v>29.63</v>
      </c>
      <c r="G194" s="33">
        <f t="shared" si="43"/>
        <v>28.148499999999999</v>
      </c>
      <c r="H194" s="33">
        <f t="shared" si="44"/>
        <v>26.666999999999998</v>
      </c>
      <c r="I194" s="33">
        <f t="shared" si="45"/>
        <v>25.185499999999998</v>
      </c>
      <c r="J194" s="33">
        <f t="shared" si="46"/>
        <v>23.704000000000001</v>
      </c>
      <c r="K194" s="79">
        <v>14</v>
      </c>
    </row>
    <row r="195" spans="3:11" x14ac:dyDescent="0.2">
      <c r="C195" s="9" t="s">
        <v>158</v>
      </c>
      <c r="D195" s="9"/>
      <c r="E195" s="9"/>
      <c r="F195" s="9"/>
      <c r="G195" s="9"/>
      <c r="H195" s="9"/>
      <c r="I195" s="9"/>
      <c r="J195" s="9"/>
      <c r="K195" s="9"/>
    </row>
    <row r="196" spans="3:11" x14ac:dyDescent="0.2">
      <c r="C196" s="60"/>
      <c r="D196" s="60" t="s">
        <v>159</v>
      </c>
      <c r="E196" s="49">
        <v>149.19999999999999</v>
      </c>
      <c r="F196" s="33">
        <v>149.19999999999999</v>
      </c>
      <c r="G196" s="33">
        <v>149.19999999999999</v>
      </c>
      <c r="H196" s="33">
        <v>149.19999999999999</v>
      </c>
      <c r="I196" s="33">
        <v>149.19999999999999</v>
      </c>
      <c r="J196" s="33">
        <v>149.19999999999999</v>
      </c>
      <c r="K196" s="50">
        <v>30</v>
      </c>
    </row>
    <row r="197" spans="3:11" ht="35.25" customHeight="1" x14ac:dyDescent="0.2">
      <c r="C197" s="9" t="s">
        <v>160</v>
      </c>
      <c r="D197" s="9"/>
      <c r="E197" s="9"/>
      <c r="F197" s="9"/>
      <c r="G197" s="9"/>
      <c r="H197" s="9"/>
      <c r="I197" s="9"/>
      <c r="J197" s="9"/>
      <c r="K197" s="9"/>
    </row>
    <row r="198" spans="3:11" ht="35.25" customHeight="1" x14ac:dyDescent="0.2">
      <c r="C198" s="60"/>
      <c r="D198" s="69" t="s">
        <v>161</v>
      </c>
      <c r="E198" s="49"/>
      <c r="F198" s="33">
        <v>1212.5</v>
      </c>
      <c r="G198" s="33">
        <f>F198*0.95</f>
        <v>1151.875</v>
      </c>
      <c r="H198" s="33">
        <f>F198*0.9</f>
        <v>1091.25</v>
      </c>
      <c r="I198" s="33">
        <f>F198*0.85</f>
        <v>1030.625</v>
      </c>
      <c r="J198" s="33">
        <f>F198*0.8</f>
        <v>970</v>
      </c>
      <c r="K198" s="50"/>
    </row>
    <row r="199" spans="3:11" ht="35.25" customHeight="1" x14ac:dyDescent="0.2">
      <c r="C199" s="60"/>
      <c r="D199" s="69" t="s">
        <v>162</v>
      </c>
      <c r="E199" s="49"/>
      <c r="F199" s="33">
        <f>98500*1.05</f>
        <v>103425</v>
      </c>
      <c r="G199" s="33">
        <f>F199*0.95</f>
        <v>98253.75</v>
      </c>
      <c r="H199" s="33">
        <f>F199*0.9</f>
        <v>93082.5</v>
      </c>
      <c r="I199" s="33">
        <f>F199*0.85</f>
        <v>87911.25</v>
      </c>
      <c r="J199" s="33">
        <f>F199*0.8</f>
        <v>82740</v>
      </c>
      <c r="K199" s="50"/>
    </row>
    <row r="200" spans="3:11" ht="35.25" customHeight="1" x14ac:dyDescent="0.2">
      <c r="C200" s="60"/>
      <c r="D200" s="69" t="s">
        <v>163</v>
      </c>
      <c r="E200" s="49"/>
      <c r="F200" s="33">
        <f>127500*1.05</f>
        <v>133875</v>
      </c>
      <c r="G200" s="33">
        <f>F200*0.95</f>
        <v>127181.25</v>
      </c>
      <c r="H200" s="33">
        <f>F200*0.9</f>
        <v>120487.5</v>
      </c>
      <c r="I200" s="33">
        <f>F200*0.85</f>
        <v>113793.75</v>
      </c>
      <c r="J200" s="33">
        <f>F200*0.8</f>
        <v>107100</v>
      </c>
      <c r="K200" s="50"/>
    </row>
    <row r="201" spans="3:11" ht="35.25" customHeight="1" x14ac:dyDescent="0.2">
      <c r="C201" s="60"/>
      <c r="D201" s="60" t="s">
        <v>164</v>
      </c>
      <c r="E201" s="49"/>
      <c r="F201" s="33"/>
      <c r="G201" s="33">
        <v>75000</v>
      </c>
      <c r="H201" s="33"/>
      <c r="I201" s="33"/>
      <c r="J201" s="33">
        <v>67500</v>
      </c>
      <c r="K201" s="50"/>
    </row>
    <row r="202" spans="3:11" ht="36.75" customHeight="1" x14ac:dyDescent="0.2">
      <c r="C202" s="60"/>
      <c r="D202" s="78" t="s">
        <v>165</v>
      </c>
      <c r="E202" s="72"/>
      <c r="F202" s="33">
        <v>1893.66</v>
      </c>
      <c r="G202" s="33">
        <f>F202*0.95</f>
        <v>1798.9770000000001</v>
      </c>
      <c r="H202" s="33">
        <f>F202*0.9</f>
        <v>1704.2940000000001</v>
      </c>
      <c r="I202" s="33">
        <f>F202*0.85</f>
        <v>1609.6110000000001</v>
      </c>
      <c r="J202" s="33">
        <f>F202*0.8</f>
        <v>1514.9280000000001</v>
      </c>
      <c r="K202" s="50">
        <v>2</v>
      </c>
    </row>
    <row r="203" spans="3:11" ht="39" customHeight="1" x14ac:dyDescent="0.2">
      <c r="C203" s="60"/>
      <c r="D203" s="78" t="s">
        <v>166</v>
      </c>
      <c r="E203" s="38"/>
      <c r="F203" s="33">
        <f>3408.59*1.05</f>
        <v>3579.0195000000003</v>
      </c>
      <c r="G203" s="33">
        <f>F203*0.95</f>
        <v>3400.0685250000001</v>
      </c>
      <c r="H203" s="33">
        <f>F203*0.9</f>
        <v>3221.1175500000004</v>
      </c>
      <c r="I203" s="33">
        <f>F203*0.85</f>
        <v>3042.1665750000002</v>
      </c>
      <c r="J203" s="33">
        <f>F203*0.8</f>
        <v>2863.2156000000004</v>
      </c>
      <c r="K203" s="50"/>
    </row>
    <row r="204" spans="3:11" ht="40.5" customHeight="1" x14ac:dyDescent="0.2">
      <c r="C204" s="60"/>
      <c r="D204" s="78" t="s">
        <v>167</v>
      </c>
      <c r="E204" s="49"/>
      <c r="F204" s="33">
        <f>6735.46*1.05</f>
        <v>7072.2330000000002</v>
      </c>
      <c r="G204" s="33">
        <f>F204*0.95</f>
        <v>6718.6213499999994</v>
      </c>
      <c r="H204" s="33">
        <f>F204*0.9</f>
        <v>6365.0097000000005</v>
      </c>
      <c r="I204" s="33">
        <f>F204*0.85</f>
        <v>6011.3980499999998</v>
      </c>
      <c r="J204" s="33">
        <f>F204*0.8</f>
        <v>5657.7864000000009</v>
      </c>
      <c r="K204" s="50"/>
    </row>
    <row r="205" spans="3:11" ht="45.75" customHeight="1" x14ac:dyDescent="0.2">
      <c r="C205" s="60"/>
      <c r="D205" s="78" t="s">
        <v>168</v>
      </c>
      <c r="E205" s="49"/>
      <c r="F205" s="33">
        <f>16852.9*1.05</f>
        <v>17695.545000000002</v>
      </c>
      <c r="G205" s="33">
        <f>F205*0.95</f>
        <v>16810.767750000003</v>
      </c>
      <c r="H205" s="33">
        <f>F205*0.9</f>
        <v>15925.990500000002</v>
      </c>
      <c r="I205" s="33">
        <f>F205*0.85</f>
        <v>15041.213250000001</v>
      </c>
      <c r="J205" s="33">
        <f>F205*0.8</f>
        <v>14156.436000000002</v>
      </c>
      <c r="K205" s="50"/>
    </row>
    <row r="206" spans="3:11" x14ac:dyDescent="0.2">
      <c r="K206" s="18"/>
    </row>
    <row r="207" spans="3:11" x14ac:dyDescent="0.2">
      <c r="K207" s="18"/>
    </row>
    <row r="208" spans="3:11" x14ac:dyDescent="0.2">
      <c r="K208" s="18"/>
    </row>
    <row r="209" spans="11:11" x14ac:dyDescent="0.2">
      <c r="K209" s="18"/>
    </row>
    <row r="210" spans="11:11" x14ac:dyDescent="0.2">
      <c r="K210" s="18"/>
    </row>
    <row r="211" spans="11:11" x14ac:dyDescent="0.2">
      <c r="K211" s="18"/>
    </row>
    <row r="212" spans="11:11" x14ac:dyDescent="0.2">
      <c r="K212" s="18"/>
    </row>
    <row r="213" spans="11:11" x14ac:dyDescent="0.2">
      <c r="K213" s="18"/>
    </row>
    <row r="214" spans="11:11" x14ac:dyDescent="0.2">
      <c r="K214" s="18"/>
    </row>
    <row r="215" spans="11:11" x14ac:dyDescent="0.2">
      <c r="K215" s="18"/>
    </row>
    <row r="216" spans="11:11" x14ac:dyDescent="0.2">
      <c r="K216" s="18"/>
    </row>
    <row r="217" spans="11:11" x14ac:dyDescent="0.2">
      <c r="K217" s="18"/>
    </row>
    <row r="218" spans="11:11" x14ac:dyDescent="0.2">
      <c r="K218" s="18"/>
    </row>
    <row r="219" spans="11:11" x14ac:dyDescent="0.2">
      <c r="K219" s="18"/>
    </row>
    <row r="220" spans="11:11" x14ac:dyDescent="0.2">
      <c r="K220" s="18"/>
    </row>
    <row r="221" spans="11:11" x14ac:dyDescent="0.2">
      <c r="K221" s="18"/>
    </row>
    <row r="222" spans="11:11" x14ac:dyDescent="0.2">
      <c r="K222" s="18"/>
    </row>
    <row r="223" spans="11:11" x14ac:dyDescent="0.2">
      <c r="K223" s="18"/>
    </row>
    <row r="224" spans="11:11" x14ac:dyDescent="0.2">
      <c r="K224" s="18"/>
    </row>
    <row r="225" spans="11:11" x14ac:dyDescent="0.2">
      <c r="K225" s="18"/>
    </row>
    <row r="226" spans="11:11" x14ac:dyDescent="0.2">
      <c r="K226" s="18"/>
    </row>
    <row r="227" spans="11:11" x14ac:dyDescent="0.2">
      <c r="K227" s="18"/>
    </row>
    <row r="228" spans="11:11" x14ac:dyDescent="0.2">
      <c r="K228" s="18"/>
    </row>
    <row r="229" spans="11:11" x14ac:dyDescent="0.2">
      <c r="K229" s="18"/>
    </row>
    <row r="230" spans="11:11" x14ac:dyDescent="0.2">
      <c r="K230" s="18"/>
    </row>
    <row r="231" spans="11:11" x14ac:dyDescent="0.2">
      <c r="K231" s="18"/>
    </row>
    <row r="232" spans="11:11" x14ac:dyDescent="0.2">
      <c r="K232" s="18"/>
    </row>
    <row r="233" spans="11:11" x14ac:dyDescent="0.2">
      <c r="K233" s="18"/>
    </row>
    <row r="234" spans="11:11" x14ac:dyDescent="0.2">
      <c r="K234" s="18"/>
    </row>
  </sheetData>
  <mergeCells count="28">
    <mergeCell ref="C176:K176"/>
    <mergeCell ref="C195:K195"/>
    <mergeCell ref="C197:K197"/>
    <mergeCell ref="C106:K106"/>
    <mergeCell ref="C127:K127"/>
    <mergeCell ref="C135:K135"/>
    <mergeCell ref="C136:K136"/>
    <mergeCell ref="C156:K156"/>
    <mergeCell ref="C93:K93"/>
    <mergeCell ref="D96:K96"/>
    <mergeCell ref="C99:K99"/>
    <mergeCell ref="C102:K102"/>
    <mergeCell ref="C105:K105"/>
    <mergeCell ref="C76:D76"/>
    <mergeCell ref="C79:D79"/>
    <mergeCell ref="C83:D83"/>
    <mergeCell ref="C87:D87"/>
    <mergeCell ref="C92:K92"/>
    <mergeCell ref="C54:D54"/>
    <mergeCell ref="C56:K56"/>
    <mergeCell ref="C57:K57"/>
    <mergeCell ref="C65:K65"/>
    <mergeCell ref="C73:K73"/>
    <mergeCell ref="E12:I12"/>
    <mergeCell ref="C20:K20"/>
    <mergeCell ref="C30:K30"/>
    <mergeCell ref="C45:K45"/>
    <mergeCell ref="C53:K53"/>
  </mergeCells>
  <pageMargins left="0.35416666666666702" right="0.23611111111111099" top="0.149305555555556" bottom="0.15" header="0.51180555555555496" footer="0.31527777777777799"/>
  <pageSetup paperSize="9" firstPageNumber="0" fitToHeight="0" orientation="landscape" horizontalDpi="300" verticalDpi="300"/>
  <headerFooter>
    <oddFooter>&amp;C&amp;P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7"/>
  <sheetViews>
    <sheetView zoomScaleNormal="100" workbookViewId="0">
      <selection activeCell="D15" sqref="D15"/>
    </sheetView>
  </sheetViews>
  <sheetFormatPr defaultColWidth="8.7109375" defaultRowHeight="12.75" x14ac:dyDescent="0.2"/>
  <cols>
    <col min="2" max="2" width="40.5703125" customWidth="1"/>
    <col min="4" max="4" width="16.5703125" customWidth="1"/>
    <col min="5" max="5" width="16" customWidth="1"/>
    <col min="6" max="6" width="18" customWidth="1"/>
    <col min="7" max="7" width="16.140625" customWidth="1"/>
    <col min="8" max="8" width="17.5703125" customWidth="1"/>
  </cols>
  <sheetData>
    <row r="4" spans="1:9" ht="40.5" x14ac:dyDescent="0.2">
      <c r="A4" s="60"/>
      <c r="B4" s="78" t="s">
        <v>165</v>
      </c>
      <c r="C4" s="72"/>
      <c r="D4" s="33">
        <v>1893.66</v>
      </c>
      <c r="E4" s="33">
        <f>D4*0.95</f>
        <v>1798.9770000000001</v>
      </c>
      <c r="F4" s="33">
        <f>D4*0.9</f>
        <v>1704.2940000000001</v>
      </c>
      <c r="G4" s="33">
        <f>D4*0.85</f>
        <v>1609.6110000000001</v>
      </c>
      <c r="H4" s="33">
        <f>D4*0.8</f>
        <v>1514.9280000000001</v>
      </c>
      <c r="I4" s="50">
        <v>2</v>
      </c>
    </row>
    <row r="5" spans="1:9" ht="40.5" x14ac:dyDescent="0.2">
      <c r="A5" s="60"/>
      <c r="B5" s="78" t="s">
        <v>166</v>
      </c>
      <c r="C5" s="38"/>
      <c r="D5" s="33">
        <v>3408.59</v>
      </c>
      <c r="E5" s="33">
        <f>D5*0.95</f>
        <v>3238.1605</v>
      </c>
      <c r="F5" s="33">
        <f>D5*0.9</f>
        <v>3067.7310000000002</v>
      </c>
      <c r="G5" s="33">
        <f>D5*0.85</f>
        <v>2897.3015</v>
      </c>
      <c r="H5" s="33">
        <f>D5*0.8</f>
        <v>2726.8720000000003</v>
      </c>
      <c r="I5" s="50"/>
    </row>
    <row r="6" spans="1:9" ht="40.5" x14ac:dyDescent="0.2">
      <c r="A6" s="60"/>
      <c r="B6" s="78" t="s">
        <v>167</v>
      </c>
      <c r="C6" s="49"/>
      <c r="D6" s="33">
        <v>6735.46</v>
      </c>
      <c r="E6" s="33">
        <f>D6*0.95</f>
        <v>6398.6869999999999</v>
      </c>
      <c r="F6" s="33">
        <f>D6*0.9</f>
        <v>6061.9139999999998</v>
      </c>
      <c r="G6" s="33">
        <f>D6*0.85</f>
        <v>5725.1409999999996</v>
      </c>
      <c r="H6" s="33">
        <f>D6*0.8</f>
        <v>5388.3680000000004</v>
      </c>
      <c r="I6" s="50"/>
    </row>
    <row r="7" spans="1:9" ht="40.5" x14ac:dyDescent="0.2">
      <c r="A7" s="60"/>
      <c r="B7" s="78" t="s">
        <v>168</v>
      </c>
      <c r="C7" s="49"/>
      <c r="D7" s="33">
        <v>16852.900000000001</v>
      </c>
      <c r="E7" s="33">
        <f>D7*0.95</f>
        <v>16010.255000000001</v>
      </c>
      <c r="F7" s="33">
        <f>D7*0.9</f>
        <v>15167.610000000002</v>
      </c>
      <c r="G7" s="33">
        <f>D7*0.85</f>
        <v>14324.965</v>
      </c>
      <c r="H7" s="33">
        <f>D7*0.8</f>
        <v>13482.320000000002</v>
      </c>
      <c r="I7" s="50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Прайс</vt:lpstr>
      <vt:lpstr>Лист1</vt:lpstr>
      <vt:lpstr>Прайс!Заголовки_для_печати</vt:lpstr>
      <vt:lpstr>Прайс!Область_печати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ион</dc:creator>
  <dc:description/>
  <cp:lastModifiedBy>anna rudneva</cp:lastModifiedBy>
  <cp:revision>10</cp:revision>
  <dcterms:created xsi:type="dcterms:W3CDTF">2007-08-16T11:20:37Z</dcterms:created>
  <dcterms:modified xsi:type="dcterms:W3CDTF">2020-06-09T12:55:07Z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